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75" windowWidth="19095" windowHeight="11760" tabRatio="709" activeTab="6"/>
  </bookViews>
  <sheets>
    <sheet name="Казна недвижимое" sheetId="6" r:id="rId1"/>
    <sheet name="Казна движимое" sheetId="8" r:id="rId2"/>
    <sheet name="Админи движимое" sheetId="9" r:id="rId3"/>
    <sheet name="ДК недвижимое" sheetId="10" r:id="rId4"/>
    <sheet name="ДК движимое" sheetId="11" r:id="rId5"/>
    <sheet name="Предприятия" sheetId="12" r:id="rId6"/>
    <sheet name="Итоги" sheetId="13" r:id="rId7"/>
  </sheets>
  <definedNames>
    <definedName name="_xlnm._FilterDatabase" localSheetId="2" hidden="1">'Админи движимое'!$A$6:$Q$56</definedName>
    <definedName name="_xlnm._FilterDatabase" localSheetId="4" hidden="1">'ДК движимое'!$A$6:$Q$42</definedName>
    <definedName name="_xlnm._FilterDatabase" localSheetId="3" hidden="1">'ДК недвижимое'!$A$6:$S$9</definedName>
    <definedName name="_xlnm._FilterDatabase" localSheetId="1" hidden="1">'Казна движимое'!$A$6:$Q$30</definedName>
    <definedName name="_xlnm._FilterDatabase" localSheetId="0" hidden="1">'Казна недвижимое'!$A$9:$S$135</definedName>
    <definedName name="_xlnm._FilterDatabase" localSheetId="5" hidden="1">Предприятия!$A$5:$S$8</definedName>
    <definedName name="OLE_LINK37" localSheetId="5">Предприятия!$H$6</definedName>
    <definedName name="_xlnm.Print_Titles" localSheetId="2">'Админи движимое'!$6:$6</definedName>
    <definedName name="_xlnm.Print_Titles" localSheetId="4">'ДК движимое'!$6:$6</definedName>
    <definedName name="_xlnm.Print_Titles" localSheetId="3">'ДК недвижимое'!$6:$6</definedName>
    <definedName name="_xlnm.Print_Titles" localSheetId="1">'Казна движимое'!$6:$6</definedName>
    <definedName name="_xlnm.Print_Titles" localSheetId="0">'Казна недвижимое'!$9:$9</definedName>
    <definedName name="_xlnm.Print_Titles" localSheetId="5">Предприятия!$5:$5</definedName>
    <definedName name="_xlnm.Print_Area" localSheetId="6">Итоги!$A$1:$D$30</definedName>
  </definedNames>
  <calcPr calcId="124519"/>
</workbook>
</file>

<file path=xl/calcChain.xml><?xml version="1.0" encoding="utf-8"?>
<calcChain xmlns="http://schemas.openxmlformats.org/spreadsheetml/2006/main">
  <c r="I123" i="11"/>
  <c r="G128"/>
  <c r="I118"/>
  <c r="I119"/>
  <c r="I120"/>
  <c r="I121"/>
  <c r="I114"/>
  <c r="I115"/>
  <c r="I116"/>
  <c r="I117"/>
  <c r="I122"/>
  <c r="I111"/>
  <c r="I112"/>
  <c r="I113"/>
  <c r="I110"/>
  <c r="I127"/>
  <c r="H47"/>
  <c r="G47"/>
  <c r="I46"/>
  <c r="G30" i="8"/>
  <c r="I30"/>
  <c r="J112" i="6"/>
  <c r="I109" i="11" l="1"/>
  <c r="J113" i="6"/>
  <c r="J111"/>
  <c r="J110"/>
  <c r="I44" i="11" l="1"/>
  <c r="H26" i="9"/>
  <c r="I25"/>
  <c r="G26"/>
  <c r="I23" i="8"/>
  <c r="H68" i="6"/>
  <c r="I68"/>
  <c r="G56" i="9"/>
  <c r="H79" i="6"/>
  <c r="J135"/>
  <c r="H135"/>
  <c r="I108" i="11"/>
  <c r="I107"/>
  <c r="H80" i="6" l="1"/>
  <c r="I43" i="11"/>
  <c r="I45"/>
  <c r="I106"/>
  <c r="I55" i="9"/>
  <c r="I22" i="8"/>
  <c r="J109" i="6"/>
  <c r="J107"/>
  <c r="J106"/>
  <c r="J104"/>
  <c r="J105"/>
  <c r="J103" l="1"/>
  <c r="J102"/>
  <c r="J101"/>
  <c r="J100"/>
  <c r="J99"/>
  <c r="I64" i="9"/>
  <c r="H66"/>
  <c r="C23" i="13" s="1"/>
  <c r="G66" i="9"/>
  <c r="B23" i="13" s="1"/>
  <c r="I65" i="9"/>
  <c r="I63"/>
  <c r="H60"/>
  <c r="C22" i="13" s="1"/>
  <c r="G60" i="9"/>
  <c r="B22" i="13" s="1"/>
  <c r="I60" i="9"/>
  <c r="D22" i="13" s="1"/>
  <c r="H132" i="11"/>
  <c r="C31" i="13" s="1"/>
  <c r="G132" i="11"/>
  <c r="B31" i="13" s="1"/>
  <c r="I101" i="11"/>
  <c r="I102"/>
  <c r="I103"/>
  <c r="I104"/>
  <c r="I100"/>
  <c r="I54" i="9"/>
  <c r="I53"/>
  <c r="I21" i="8"/>
  <c r="I135" i="6"/>
  <c r="C12" i="13" s="1"/>
  <c r="D12"/>
  <c r="B12"/>
  <c r="J93" i="6"/>
  <c r="J94"/>
  <c r="J95"/>
  <c r="J96"/>
  <c r="J97"/>
  <c r="J98"/>
  <c r="I114"/>
  <c r="H114"/>
  <c r="J108"/>
  <c r="J78"/>
  <c r="I42" i="11"/>
  <c r="I132" l="1"/>
  <c r="D31" i="13" s="1"/>
  <c r="I66" i="9"/>
  <c r="D23" i="13" s="1"/>
  <c r="J42" i="6"/>
  <c r="I84" i="11"/>
  <c r="I50"/>
  <c r="I61"/>
  <c r="I64"/>
  <c r="I60"/>
  <c r="I59"/>
  <c r="I67"/>
  <c r="I72"/>
  <c r="I73"/>
  <c r="I74"/>
  <c r="I75"/>
  <c r="I78"/>
  <c r="I76"/>
  <c r="I77"/>
  <c r="I79"/>
  <c r="I80"/>
  <c r="I81"/>
  <c r="I82"/>
  <c r="I86"/>
  <c r="I87"/>
  <c r="I57"/>
  <c r="I58"/>
  <c r="I62"/>
  <c r="I66"/>
  <c r="I68"/>
  <c r="I69"/>
  <c r="I70"/>
  <c r="I83"/>
  <c r="I85"/>
  <c r="I63"/>
  <c r="I71"/>
  <c r="I56"/>
  <c r="I49"/>
  <c r="I51"/>
  <c r="I52"/>
  <c r="I53"/>
  <c r="I54"/>
  <c r="I55"/>
  <c r="I88"/>
  <c r="I89"/>
  <c r="I90"/>
  <c r="I91"/>
  <c r="I92"/>
  <c r="I93"/>
  <c r="I94"/>
  <c r="I95"/>
  <c r="I96"/>
  <c r="I97"/>
  <c r="I98"/>
  <c r="I99"/>
  <c r="I105"/>
  <c r="B29" i="13"/>
  <c r="C29"/>
  <c r="I24" i="11"/>
  <c r="I26"/>
  <c r="I29"/>
  <c r="I30"/>
  <c r="I36"/>
  <c r="I10"/>
  <c r="I18"/>
  <c r="I20"/>
  <c r="I38"/>
  <c r="I32"/>
  <c r="I39"/>
  <c r="I40"/>
  <c r="I33"/>
  <c r="I41"/>
  <c r="I8"/>
  <c r="I9"/>
  <c r="I11"/>
  <c r="I12"/>
  <c r="I13"/>
  <c r="I14"/>
  <c r="I15"/>
  <c r="I16"/>
  <c r="I17"/>
  <c r="I19"/>
  <c r="I25"/>
  <c r="I27"/>
  <c r="I28"/>
  <c r="I35"/>
  <c r="I37"/>
  <c r="I31"/>
  <c r="I34"/>
  <c r="I21"/>
  <c r="I22"/>
  <c r="H128"/>
  <c r="C30" i="13" s="1"/>
  <c r="B30"/>
  <c r="I65" i="11"/>
  <c r="I23"/>
  <c r="J8" i="10"/>
  <c r="I9"/>
  <c r="C27" i="13" s="1"/>
  <c r="H9" i="10"/>
  <c r="B27" i="13" s="1"/>
  <c r="H56" i="9"/>
  <c r="C21" i="13" s="1"/>
  <c r="B21"/>
  <c r="I52" i="9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12"/>
  <c r="I13"/>
  <c r="I14"/>
  <c r="I15"/>
  <c r="I16"/>
  <c r="I17"/>
  <c r="I18"/>
  <c r="I19"/>
  <c r="I20"/>
  <c r="I21"/>
  <c r="I22"/>
  <c r="I23"/>
  <c r="I24"/>
  <c r="G9"/>
  <c r="B19" i="13" s="1"/>
  <c r="C20"/>
  <c r="B20"/>
  <c r="I11" i="9"/>
  <c r="I26" s="1"/>
  <c r="H9"/>
  <c r="C19" i="13" s="1"/>
  <c r="I47" i="11" l="1"/>
  <c r="D29" i="13" s="1"/>
  <c r="I128" i="11"/>
  <c r="D30" i="13" s="1"/>
  <c r="I56" i="9"/>
  <c r="D21" i="13" s="1"/>
  <c r="C18"/>
  <c r="B28"/>
  <c r="B25" s="1"/>
  <c r="M7" i="12" s="1"/>
  <c r="C28" i="13"/>
  <c r="C25" s="1"/>
  <c r="B18"/>
  <c r="B17" s="1"/>
  <c r="M6" i="12" s="1"/>
  <c r="C17" i="13"/>
  <c r="J9" i="10"/>
  <c r="D27" i="13" s="1"/>
  <c r="D20"/>
  <c r="I9" i="9"/>
  <c r="D19" i="13" s="1"/>
  <c r="H30" i="8"/>
  <c r="C15" i="13" s="1"/>
  <c r="B15"/>
  <c r="H9" i="8"/>
  <c r="C14" i="13" s="1"/>
  <c r="C13" s="1"/>
  <c r="G9" i="8"/>
  <c r="B14" i="13" s="1"/>
  <c r="I17" i="8"/>
  <c r="I16"/>
  <c r="I15"/>
  <c r="I14"/>
  <c r="I13"/>
  <c r="I12"/>
  <c r="I11"/>
  <c r="I19"/>
  <c r="I18"/>
  <c r="I20"/>
  <c r="C11" i="13"/>
  <c r="B11"/>
  <c r="I79" i="6"/>
  <c r="C10" i="13" s="1"/>
  <c r="B10"/>
  <c r="C9"/>
  <c r="B9"/>
  <c r="C7"/>
  <c r="B7"/>
  <c r="I54" i="6"/>
  <c r="C6" i="13" s="1"/>
  <c r="H54" i="6"/>
  <c r="B6" i="13" s="1"/>
  <c r="J11" i="6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3"/>
  <c r="J44"/>
  <c r="J45"/>
  <c r="J46"/>
  <c r="J47"/>
  <c r="J48"/>
  <c r="J49"/>
  <c r="J50"/>
  <c r="J51"/>
  <c r="J52"/>
  <c r="J53"/>
  <c r="J60"/>
  <c r="J61"/>
  <c r="J62"/>
  <c r="J63"/>
  <c r="J64"/>
  <c r="J65"/>
  <c r="J66"/>
  <c r="J67"/>
  <c r="J72"/>
  <c r="J71"/>
  <c r="J73"/>
  <c r="J74"/>
  <c r="J75"/>
  <c r="J76"/>
  <c r="J77"/>
  <c r="J70"/>
  <c r="J82"/>
  <c r="J83"/>
  <c r="J84"/>
  <c r="J85"/>
  <c r="J86"/>
  <c r="J87"/>
  <c r="J88"/>
  <c r="J89"/>
  <c r="J90"/>
  <c r="J91"/>
  <c r="J92"/>
  <c r="J68" l="1"/>
  <c r="B13" i="13"/>
  <c r="D28"/>
  <c r="D25" s="1"/>
  <c r="N7" i="12" s="1"/>
  <c r="J114" i="6"/>
  <c r="D11" i="13" s="1"/>
  <c r="D18"/>
  <c r="D17" s="1"/>
  <c r="N6" i="12" s="1"/>
  <c r="D15" i="13"/>
  <c r="J79" i="6"/>
  <c r="D10" i="13" s="1"/>
  <c r="I9" i="8"/>
  <c r="D14" i="13" s="1"/>
  <c r="I80" i="6"/>
  <c r="C8" i="13" s="1"/>
  <c r="C5" s="1"/>
  <c r="B8"/>
  <c r="B5" s="1"/>
  <c r="D7"/>
  <c r="J54" i="6"/>
  <c r="D6" i="13" s="1"/>
  <c r="B4" l="1"/>
  <c r="D13"/>
  <c r="C4"/>
  <c r="E6"/>
  <c r="E7" s="1"/>
  <c r="M8" i="12"/>
  <c r="J80" i="6"/>
  <c r="D8" i="13" s="1"/>
  <c r="D9"/>
  <c r="D5" l="1"/>
  <c r="D4" s="1"/>
  <c r="N8" i="12" s="1"/>
</calcChain>
</file>

<file path=xl/sharedStrings.xml><?xml version="1.0" encoding="utf-8"?>
<sst xmlns="http://schemas.openxmlformats.org/spreadsheetml/2006/main" count="1420" uniqueCount="748">
  <si>
    <t>№ п/п</t>
  </si>
  <si>
    <t>Наименование недвижимого имущества</t>
  </si>
  <si>
    <t>Кадастровый номер муниципального недвижимого имущества</t>
  </si>
  <si>
    <t>Сведения о балансовой стоимости недвижимого имущества</t>
  </si>
  <si>
    <t>Начисленная амортизация (износ)</t>
  </si>
  <si>
    <t>Сведения о кадастровой стоимости недвижимого имущества</t>
  </si>
  <si>
    <t>Сведения о правообладателе муниципального недвижимого имущества</t>
  </si>
  <si>
    <t>РЕЕСТР МУНИЦИПАЛЬНО ИМУЩЕСТВА МУНИЦИПАЛЬНОГО ОБРАЗОВАНИЯ ГИРСОВСКОЕ СЕЛЬСКОЕ ПОСЕЛЕНИЕ ЮРЬЯНСКОГО РАЙОНА КИРОВСКОЙ ОБЛАСТИ</t>
  </si>
  <si>
    <t>Наименование движимого имущества</t>
  </si>
  <si>
    <t>Сведения о балансовой стоимости движимого имущества</t>
  </si>
  <si>
    <t>Сведения о правообладателе муниципального движимого имущества</t>
  </si>
  <si>
    <t>Компьютер 17LG Flatron F 720 B</t>
  </si>
  <si>
    <t>Компьютер 485-DX-47-100/16МВ</t>
  </si>
  <si>
    <t>Компьютер AMD Sempron LE 1100</t>
  </si>
  <si>
    <t>Компьютер DAEWOO</t>
  </si>
  <si>
    <t>Компьютер SAMSUNG</t>
  </si>
  <si>
    <t>Ксерокс</t>
  </si>
  <si>
    <t>Монитор Xerox XA3-17 LCD 17</t>
  </si>
  <si>
    <t>Принтер SAMSUNG</t>
  </si>
  <si>
    <t>Принтер лазерный Xerox Phaser 3117</t>
  </si>
  <si>
    <t>Принтер-ксерокс OffisCenter</t>
  </si>
  <si>
    <t>Телефакс Panasonic UF-S10</t>
  </si>
  <si>
    <t>HP LaserJet M1132 USB (CE847A) МФУ</t>
  </si>
  <si>
    <t>Компьютер "TFT ASUS vb 1710"</t>
  </si>
  <si>
    <t>Конвектор "Эталон" 2 кВт</t>
  </si>
  <si>
    <t>Фотоаппарат "Canon"</t>
  </si>
  <si>
    <t>Автомагнитола JVC</t>
  </si>
  <si>
    <t>Пишущая машинка "Слий корона"</t>
  </si>
  <si>
    <t>Пишущая машинка "Ятрань"</t>
  </si>
  <si>
    <t>Стенка стеллажная</t>
  </si>
  <si>
    <t>Шкаф для документации</t>
  </si>
  <si>
    <t>Стол для компьютера 200,27</t>
  </si>
  <si>
    <t>Шкаф книжный</t>
  </si>
  <si>
    <t>Артскважина №1</t>
  </si>
  <si>
    <t>Артскважина №12</t>
  </si>
  <si>
    <t>Артскважина №3</t>
  </si>
  <si>
    <t>Артскважина №8</t>
  </si>
  <si>
    <t>Гирсовский Карьер д.2 кв.1</t>
  </si>
  <si>
    <t>Гирсовский Карьер д.7 кв.10</t>
  </si>
  <si>
    <t>Гирсовский Карьер д.7 кв.5</t>
  </si>
  <si>
    <t>Гирсовский Карьер д.7 кв.7</t>
  </si>
  <si>
    <t>Котел с шахтной топкой Квр-2,0</t>
  </si>
  <si>
    <t>Насос к артскважиен №3</t>
  </si>
  <si>
    <t>Насос к артскважине №1</t>
  </si>
  <si>
    <t>Насос к артскважине №8</t>
  </si>
  <si>
    <t>Насос КМ 100-65</t>
  </si>
  <si>
    <t>Насос КМ 80-80</t>
  </si>
  <si>
    <t>Насос КМ 90/35</t>
  </si>
  <si>
    <t>Незавершенный строительством объект "Комплекс для очистки сточных вод"</t>
  </si>
  <si>
    <t>п.Гирсово/ул.Заводкая /д12/кв1</t>
  </si>
  <si>
    <t>п.Гирсово/ул.Заводская/д.21/кв.2</t>
  </si>
  <si>
    <t>п.Гирсово/ул.Заводская/д.28/кв.2</t>
  </si>
  <si>
    <t>п.Гирсово/ул.Заводская/д.7/кв.1</t>
  </si>
  <si>
    <t>п.Гирсово/ул.Комсомольская/д.3/кв.1</t>
  </si>
  <si>
    <t>п.Гирсово/ул.Молодежная/д.10/кв.1</t>
  </si>
  <si>
    <t>п.Гирсово/ул.Молодежная/д.15/кв.1</t>
  </si>
  <si>
    <t>п.Гирсово/ул.Молодежная/д.18/кв.2</t>
  </si>
  <si>
    <t>п.Гирсово/ул.Молодежная/д.21</t>
  </si>
  <si>
    <t>п.Гирсово/ул.Молодежная/д.7/кв.1</t>
  </si>
  <si>
    <t>п.Гирсово/ул.Молодежная/д.9/кв.1</t>
  </si>
  <si>
    <t>п.Гирсово/ул.Советская/д.6/кв.1</t>
  </si>
  <si>
    <t>п.Гирсово/ул.Советская/д.6/кв.2</t>
  </si>
  <si>
    <t>п.Гирсово/ул.Строителей/д.14/кв.1</t>
  </si>
  <si>
    <t>п.Гирсово/ул.Строителей/д.3/кв.1</t>
  </si>
  <si>
    <t>п.Гирсово/ул.Труда/д.1/кв.6</t>
  </si>
  <si>
    <t>п.Гирсово/ул.Труда/д.2/кв.1</t>
  </si>
  <si>
    <t>п.Гирсово/ул.Труда/д.5/кв.10</t>
  </si>
  <si>
    <t>Павильон к артскважине №1</t>
  </si>
  <si>
    <t>Павильон к артскважине №12</t>
  </si>
  <si>
    <t>Павильон к артскважине №3</t>
  </si>
  <si>
    <t>Павильон к артскважине №8</t>
  </si>
  <si>
    <t>Памятник "Памяти павших в боях за Родину"</t>
  </si>
  <si>
    <t>Пожарный гидрант п.гирсово ул.Заводская д.10</t>
  </si>
  <si>
    <t>Пожарный гидрант п.Гирсово ул.Заводская д.18</t>
  </si>
  <si>
    <t>Пожарный гидрант п.Гирсово ул.Заводская д.2</t>
  </si>
  <si>
    <t>Пожарный гидрант п.Гирсово ул.труда д.5</t>
  </si>
  <si>
    <t>Прибор управления и контроля СН-300</t>
  </si>
  <si>
    <t>Пульт управления R-100</t>
  </si>
  <si>
    <t>ст.Гирсово д.1 кв.7</t>
  </si>
  <si>
    <t>ст.Гирсово д.12 кв.2</t>
  </si>
  <si>
    <t>ст.Гирсово д.13 кв.1</t>
  </si>
  <si>
    <t>ст.Гирсово д.13 кв.2</t>
  </si>
  <si>
    <t>ст.Гирсово д.13 кв.3</t>
  </si>
  <si>
    <t>ст.Гирсово д.6 кв.1</t>
  </si>
  <si>
    <t>ст.Гирсово д.6 кв.2</t>
  </si>
  <si>
    <t>ст.Гирсово д.6 кв.4</t>
  </si>
  <si>
    <t>ст.Гирсово д.6 кв.5</t>
  </si>
  <si>
    <t>Трансформаторная подстанция</t>
  </si>
  <si>
    <t>Щит управления</t>
  </si>
  <si>
    <t>д.Искра кадастр. № 43:38:260448:952</t>
  </si>
  <si>
    <t>д.Искра кадастр. №43:38:260448:871</t>
  </si>
  <si>
    <t>д.Искра кадастр. №43:38:260448:888</t>
  </si>
  <si>
    <t>д.Искра кадастр. №43:38:260448:889</t>
  </si>
  <si>
    <t>д.Искра кадастр. №43:38:260448:934</t>
  </si>
  <si>
    <t>Садоводческое товарищество "Пагинка 9"  кадастровый №43:38:260435:594</t>
  </si>
  <si>
    <t>Садоводческое товарищество "Пагинка 9" кад. №43:38:260435:230</t>
  </si>
  <si>
    <t>Садоводческое товарищество "Пагинка 9" участок №179 кадастр. №43:38:260435:179</t>
  </si>
  <si>
    <t>Садоводческое товарищество кадастр. №43:38:260435:441</t>
  </si>
  <si>
    <t>сдт "Дорожник-2" кадастр. № 43:38:260449:266</t>
  </si>
  <si>
    <t>сдт Пагинка-9 кадастр. №43:38:26045:497</t>
  </si>
  <si>
    <t>Здание Дома культуры</t>
  </si>
  <si>
    <t>Behringer Vp2520- акуст. система, двухполос</t>
  </si>
  <si>
    <t>IBL IRX 112M аккустическая система</t>
  </si>
  <si>
    <t>Involight Cx603-цифровой чейзер</t>
  </si>
  <si>
    <t>Involight LED Par64/AL- светодиодный RGB прожектор (хром)</t>
  </si>
  <si>
    <t>SL PS 15 BF колонка</t>
  </si>
  <si>
    <t>Бензиновый триммер кусторез</t>
  </si>
  <si>
    <t>Бумагосверлильная машина УПД-Д</t>
  </si>
  <si>
    <t>Компьютер</t>
  </si>
  <si>
    <t>Компьютер 17"LCD Acer AL 1716</t>
  </si>
  <si>
    <t>Ноутбук Acer PB EASYNOTE ENTE 69CX-21174</t>
  </si>
  <si>
    <t>принтер HEWLET-PACKARD LaserJet 1018 CNC 1S06814</t>
  </si>
  <si>
    <t>Принтер лазерный Samsung SCX 4200</t>
  </si>
  <si>
    <t>Телевизор "Горизонт"</t>
  </si>
  <si>
    <t>Усилитель PHONIC</t>
  </si>
  <si>
    <t>Светомузыка "Микроколор"</t>
  </si>
  <si>
    <t>Стол-тумба</t>
  </si>
  <si>
    <t>Шкаф-сейф</t>
  </si>
  <si>
    <t>Костюм "Дед мороз"</t>
  </si>
  <si>
    <t>Костюм "Цыганка"</t>
  </si>
  <si>
    <t>МКУК "Гирсовский СДК"</t>
  </si>
  <si>
    <t>Адрес (местоположение) недвижимого имущества</t>
  </si>
  <si>
    <t>Администрация Гирсовского сельского поселения</t>
  </si>
  <si>
    <t>Квартира</t>
  </si>
  <si>
    <t xml:space="preserve">Пожарный гидрант </t>
  </si>
  <si>
    <t xml:space="preserve">Пожарный водоём на площади </t>
  </si>
  <si>
    <t>между зданиями общежития и администрации п.Гирсово</t>
  </si>
  <si>
    <t>п.Гирсово, ул.Заводская, д.8</t>
  </si>
  <si>
    <t>п.Гирсово, на территории "Очистные сооружения2</t>
  </si>
  <si>
    <t>Дом</t>
  </si>
  <si>
    <t>п.Никольский Затон, Выселок Яр, д.25</t>
  </si>
  <si>
    <t>п.Никольский Затон, Выселок Яр, д.27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</si>
  <si>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</si>
  <si>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кирпичное</t>
  </si>
  <si>
    <t>Парковая зона на берегу реки Вятка п.Гирсово</t>
  </si>
  <si>
    <t>Распоряжение №9, акт о приемке-передачи №1 от 01.02.2014г.</t>
  </si>
  <si>
    <t>п.Гирсово                          (в павильоне к артскважине №1)</t>
  </si>
  <si>
    <t>2006г ввода в эксплуатацию</t>
  </si>
  <si>
    <t>п.Гирсово                          (в павильоне к артскважине №12)</t>
  </si>
  <si>
    <t>п.Гирсово                          (в павильоне к артскважине №3)</t>
  </si>
  <si>
    <t>п.Гирсово                          (в павильоне к артскважине №8)</t>
  </si>
  <si>
    <t>В здании котельной (на тер-рии Вятавтодор "Слободское ДУ №4")</t>
  </si>
  <si>
    <t>В сооружении артскважины</t>
  </si>
  <si>
    <t>Детская площадка</t>
  </si>
  <si>
    <t>п.Гирсово</t>
  </si>
  <si>
    <t>п.Гирсово/ул.Труда/д.3/кв.1 (комната №9)</t>
  </si>
  <si>
    <t>п.Гирсово/ул.Труда/д.3/кв.1 (комната №10)</t>
  </si>
  <si>
    <t>п.Гирсово/ул.Труда/д.3/кв.1 (комната №28)</t>
  </si>
  <si>
    <t>п.Гирсово/ул.Труда/д.3/кв.2 (комната №12,13)</t>
  </si>
  <si>
    <t>п.Гирсово/ул.Труда/д.3/кв.2 (комната №6)</t>
  </si>
  <si>
    <t>п.Гирсово/ул.Труда/д.3/кв.2 (комната №4)</t>
  </si>
  <si>
    <t>п.Гирсово/ул.Труда/д.3/кв.2 (комната №21)</t>
  </si>
  <si>
    <t>п.Гирсово/ул.Труда/д.3/кв.2 (комната №22,23)</t>
  </si>
  <si>
    <t>п.Гирсово/ул.Труда/д.3/кв.2 (комната №30)</t>
  </si>
  <si>
    <t>Согласно приказу Министерства экономического развития РФ от 30.08.2011года № 424</t>
  </si>
  <si>
    <t>Раздел 1 Сведения о муниципальном недвижимом имуществе</t>
  </si>
  <si>
    <t>Год постройки (создания)</t>
  </si>
  <si>
    <t>Остаточная стоимость</t>
  </si>
  <si>
    <t>Дата возникновения и прекращения прав муниципальной собственности на недвижимое имущество</t>
  </si>
  <si>
    <t>Реквизиты документов- оснований возникновения (прекращения) права муниципальной собственности на недвижимое имуществоимущество</t>
  </si>
  <si>
    <t>Постановление Кировской области №133/200 от 30.05.2008г.</t>
  </si>
  <si>
    <t>I. Казна муниципального образования Гирсовского сельского поселения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</si>
  <si>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</si>
  <si>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</si>
  <si>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</si>
  <si>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</si>
  <si>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</si>
  <si>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</si>
  <si>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</si>
  <si>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</si>
  <si>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</si>
  <si>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</si>
  <si>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</si>
  <si>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</si>
  <si>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</si>
  <si>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</si>
  <si>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</si>
  <si>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</si>
  <si>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</si>
  <si>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</si>
  <si>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</si>
  <si>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</si>
  <si>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</si>
  <si>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</si>
  <si>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</si>
  <si>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</si>
  <si>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</si>
  <si>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</si>
  <si>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</si>
  <si>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</si>
  <si>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</si>
  <si>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</si>
  <si>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</si>
  <si>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</si>
  <si>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</si>
  <si>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</si>
  <si>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</si>
  <si>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</si>
  <si>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</si>
  <si>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</si>
  <si>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</si>
  <si>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</si>
  <si>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</si>
  <si>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</si>
  <si>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</si>
  <si>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</si>
  <si>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</si>
  <si>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1.47</t>
  </si>
  <si>
    <t>1.48</t>
  </si>
  <si>
    <t>1.49</t>
  </si>
  <si>
    <t>1.50</t>
  </si>
  <si>
    <t>1. Жилищный фонд</t>
  </si>
  <si>
    <t>Площадь, протяженность, иные характеристики недвижимого имущества</t>
  </si>
  <si>
    <t>37,4 кв.м, бревенчатый</t>
  </si>
  <si>
    <t>12,8 кв.м, бревенчатый</t>
  </si>
  <si>
    <t>19,4 кв.м, бревенчатый</t>
  </si>
  <si>
    <t>37,68 кв.м, бревенчатый</t>
  </si>
  <si>
    <t>26,48 кв.м, бревенчатый</t>
  </si>
  <si>
    <t>39,08 кв.м, бревенчатый</t>
  </si>
  <si>
    <t>28,88 кв.м, бревенчатый</t>
  </si>
  <si>
    <t>39,1 кв.м, кирпичный</t>
  </si>
  <si>
    <t>26,7 кв.м, бревенчатый</t>
  </si>
  <si>
    <t>55,9 кв.м, брусковый</t>
  </si>
  <si>
    <t>53,9 кв.м, кирпичный</t>
  </si>
  <si>
    <t>64,8 кв.м, брусковый</t>
  </si>
  <si>
    <t>49,7 кв.м, кирпичный</t>
  </si>
  <si>
    <t>56,7 кв.м, брусковый</t>
  </si>
  <si>
    <t>59,7 кв.м, брусковый</t>
  </si>
  <si>
    <t>63,0 кв.м, брусковый</t>
  </si>
  <si>
    <t>брусковый</t>
  </si>
  <si>
    <t>59,2 кв.м, панельный</t>
  </si>
  <si>
    <t>68,0 кв.м, брусковый</t>
  </si>
  <si>
    <t>58,3 кв.м, брусковый</t>
  </si>
  <si>
    <t>56,5 кв.м, брусковый</t>
  </si>
  <si>
    <t>63,8кв.м, брусковый</t>
  </si>
  <si>
    <t>73,8кв.м, брусковый</t>
  </si>
  <si>
    <t>25,0 кв.м, бревенчатый</t>
  </si>
  <si>
    <t>54,4 кв.м, брусковый</t>
  </si>
  <si>
    <t>56,3 кв.м, брусковый</t>
  </si>
  <si>
    <t>66,6 кв.м, брусковый</t>
  </si>
  <si>
    <t>56,8 кв.м, брусковый</t>
  </si>
  <si>
    <t>44,94 кв.м, брусковый</t>
  </si>
  <si>
    <t>64,25кв.м, брусковый</t>
  </si>
  <si>
    <t>32,25 кв.м, брусковый</t>
  </si>
  <si>
    <t>2. Нежилой фонд, здания</t>
  </si>
  <si>
    <t>2.1</t>
  </si>
  <si>
    <t>2.2</t>
  </si>
  <si>
    <t>№43:38:260435:594</t>
  </si>
  <si>
    <t>№43:38:260435:230</t>
  </si>
  <si>
    <t>№43:38:260435:179</t>
  </si>
  <si>
    <t>№43:38:260435:441</t>
  </si>
  <si>
    <t>3. Сооружения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</si>
  <si>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</si>
  <si>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</si>
  <si>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</si>
  <si>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</si>
  <si>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</si>
  <si>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</si>
  <si>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</si>
  <si>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</si>
  <si>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3.1. Водонапорные башни, скважины, сети</t>
  </si>
  <si>
    <t>3.2. Прочие сооружения</t>
  </si>
  <si>
    <t>3.2.1</t>
  </si>
  <si>
    <t>3.2.2</t>
  </si>
  <si>
    <t>№43:38:260448:871</t>
  </si>
  <si>
    <t>№43:38:260448:888</t>
  </si>
  <si>
    <t>№43:38:260448:889</t>
  </si>
  <si>
    <t>№43:38:260448:934</t>
  </si>
  <si>
    <t>43:38:260449:266</t>
  </si>
  <si>
    <t>№43:38:26045:497</t>
  </si>
  <si>
    <t>3.2.3</t>
  </si>
  <si>
    <t>3.2.5</t>
  </si>
  <si>
    <t>3.2.6</t>
  </si>
  <si>
    <t>3.2.7</t>
  </si>
  <si>
    <t>3.2.8</t>
  </si>
  <si>
    <t>3.2.9</t>
  </si>
  <si>
    <t>4. Непроизведенные активы, составляющие казну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</si>
  <si>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</si>
  <si>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</si>
  <si>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</si>
  <si>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</si>
  <si>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</si>
  <si>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</si>
  <si>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</si>
  <si>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</si>
  <si>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</si>
  <si>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</si>
  <si>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</si>
  <si>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5. Дороги</t>
  </si>
  <si>
    <t>Итого по жилищному фонду</t>
  </si>
  <si>
    <t>Итого по нежилому фонду</t>
  </si>
  <si>
    <t>Итого по водонапорным башням, скважинам, сетям</t>
  </si>
  <si>
    <t>Итого по прочим сооружениям</t>
  </si>
  <si>
    <t>Итого по сооружениям</t>
  </si>
  <si>
    <t>Итого по непроизведенным активам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</si>
  <si>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</si>
  <si>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</si>
  <si>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</si>
  <si>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</si>
  <si>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</si>
  <si>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</si>
  <si>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</si>
  <si>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</si>
  <si>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</si>
  <si>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</si>
  <si>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Дорога</t>
  </si>
  <si>
    <t>п. Гирсово, ул. Набережная</t>
  </si>
  <si>
    <t>п. Гирсово, ул. Молодежная</t>
  </si>
  <si>
    <t>п. Гирсово, ул. Заводская</t>
  </si>
  <si>
    <t>п. Гирсово, ул. Строителей</t>
  </si>
  <si>
    <t>п. Гирсово, ул. Луговая</t>
  </si>
  <si>
    <t>п. Гирсово, ул. Безымянная</t>
  </si>
  <si>
    <t>п. Гирсово, ул. Комсомольская</t>
  </si>
  <si>
    <t>п. Гирсово, ул. Советская</t>
  </si>
  <si>
    <t>п. Гирсово, ул. Труда</t>
  </si>
  <si>
    <t>подъезды к многоэтажным домам, школа, д/сад, ФАП, дом культуры, пож.водоёмы</t>
  </si>
  <si>
    <t>680 м</t>
  </si>
  <si>
    <t>410 м</t>
  </si>
  <si>
    <t>700 м</t>
  </si>
  <si>
    <t>750 м</t>
  </si>
  <si>
    <t>690 м</t>
  </si>
  <si>
    <t>520 м</t>
  </si>
  <si>
    <t>250 м</t>
  </si>
  <si>
    <t>150 м</t>
  </si>
  <si>
    <t>500 м</t>
  </si>
  <si>
    <t>1200 м</t>
  </si>
  <si>
    <t>Общая протяженность</t>
  </si>
  <si>
    <t>Раздел 2 Сведения о муниципальном движимом имуществе</t>
  </si>
  <si>
    <t>1. Оборудование</t>
  </si>
  <si>
    <t>1. Транспорт</t>
  </si>
  <si>
    <t>2. Оборудование</t>
  </si>
  <si>
    <t>Итого по транспорту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</si>
  <si>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</si>
  <si>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</si>
  <si>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</si>
  <si>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</si>
  <si>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</si>
  <si>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</si>
  <si>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</si>
  <si>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</si>
  <si>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</si>
  <si>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</si>
  <si>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</si>
  <si>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</si>
  <si>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</si>
  <si>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</si>
  <si>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 xml:space="preserve">Год </t>
  </si>
  <si>
    <t>Адрес (местоположение) движимого имущества</t>
  </si>
  <si>
    <t>Характеристики имущества</t>
  </si>
  <si>
    <t>Итого по оборудованию</t>
  </si>
  <si>
    <t>II. Администрация муниципального образования Гирсовского сельского поселения</t>
  </si>
  <si>
    <t>3. Основные средства, стоимостью до 3000 рублей включительно, в эксплуатации (забалансовый учет)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</si>
  <si>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</si>
  <si>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</si>
  <si>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</si>
  <si>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</si>
  <si>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</si>
  <si>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</si>
  <si>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</si>
  <si>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</si>
  <si>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</si>
  <si>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</si>
  <si>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</si>
  <si>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</si>
  <si>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</si>
  <si>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</si>
  <si>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</si>
  <si>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</si>
  <si>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Калькулятор</t>
  </si>
  <si>
    <t>Антенна Cameron TA-2280</t>
  </si>
  <si>
    <t>Вентилятор напольный</t>
  </si>
  <si>
    <t>Колонки "SVEN" 210</t>
  </si>
  <si>
    <t>Колонки Logitech R-10(970152)</t>
  </si>
  <si>
    <t>Стеллаж офисный</t>
  </si>
  <si>
    <t>Стол журнальный</t>
  </si>
  <si>
    <t>Стол письменный</t>
  </si>
  <si>
    <t>Стул</t>
  </si>
  <si>
    <t>Стул пианиста</t>
  </si>
  <si>
    <t>Телевизор Sanyo CE-14 CE1(+)</t>
  </si>
  <si>
    <t>Часы настенные</t>
  </si>
  <si>
    <t>Шифоньер двухстворчатый</t>
  </si>
  <si>
    <t>Шкаф двухстворчатый</t>
  </si>
  <si>
    <t>Электрический камин</t>
  </si>
  <si>
    <t>Бра настенное</t>
  </si>
  <si>
    <t>Ваза хрустальная</t>
  </si>
  <si>
    <t>Вешалка</t>
  </si>
  <si>
    <t>Герб</t>
  </si>
  <si>
    <t>Жалюзи</t>
  </si>
  <si>
    <t>Карниз металлический</t>
  </si>
  <si>
    <t>Настольная лампа "Школьник"</t>
  </si>
  <si>
    <t>Трюмо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</si>
  <si>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</si>
  <si>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</si>
  <si>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</si>
  <si>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</si>
  <si>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</si>
  <si>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</si>
  <si>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</si>
  <si>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</si>
  <si>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</si>
  <si>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</si>
  <si>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Итого по забалансовому учету</t>
  </si>
  <si>
    <t>1. Здания</t>
  </si>
  <si>
    <t>181,7 кв.м, брусчатое</t>
  </si>
  <si>
    <t>Итого по зданиям</t>
  </si>
  <si>
    <t>III. Муниципальное казенное учреждение культуры "Гирсовский сельский Дом культуры"</t>
  </si>
  <si>
    <t>Раздел 3 Сведения о муниципальных унитарных предприятиях, муниципальных учреждениях, хозяйственных обществах, товариществах, акции, доли (вклады) в уставном (складочном) капитале которых принадлежат муниципальным образованиям, иных юридических лицах, в которых муниципальное образование является учредителем (участником)</t>
  </si>
  <si>
    <t>1</t>
  </si>
  <si>
    <t>2</t>
  </si>
  <si>
    <t>3</t>
  </si>
  <si>
    <t xml:space="preserve">Полное наименование юридического лица </t>
  </si>
  <si>
    <t>Сокращенное наименование юридического лица</t>
  </si>
  <si>
    <t>Наименование обособленного подразделения, филиала</t>
  </si>
  <si>
    <t>Адрес (местонахождения) обособленного подразделения, филиала</t>
  </si>
  <si>
    <t>Адрес (местонахождения)  юридического лица</t>
  </si>
  <si>
    <t>ИНН</t>
  </si>
  <si>
    <t xml:space="preserve">Основной государственный регистрационный номер (ОГРН) </t>
  </si>
  <si>
    <t>Дата государственной регистрации</t>
  </si>
  <si>
    <t>Реквизиты документа- основания создания юридического лица (участия МО в создании(уставном капитале) юридического лица)</t>
  </si>
  <si>
    <t xml:space="preserve">Директор Ф.И.О.(полностью) телефон. </t>
  </si>
  <si>
    <t>Среднесписочная численность работников</t>
  </si>
  <si>
    <t>Балансовая стоимость основных средств, руб.</t>
  </si>
  <si>
    <t>Остаточная стоимость основных средств, руб.</t>
  </si>
  <si>
    <t>Размер уставного фонда (для муниципальных унитарных предприятий)</t>
  </si>
  <si>
    <t>Администрация муниципального образования Гирсовского сельского поселения Юрьянского района Кировской области</t>
  </si>
  <si>
    <t>613635 Кировская обл., Юрьянский р-н, п. Гирсово, ул.Заводская, д.5</t>
  </si>
  <si>
    <t>613635 Кировская обл., Юрьянский р-н, п. Гирсово, ул.Заводская, д.8</t>
  </si>
  <si>
    <t xml:space="preserve">1054305513646   </t>
  </si>
  <si>
    <t>Муниципальное казенное учреждение культуры «Гирсовский сельский Дом культуры»</t>
  </si>
  <si>
    <t>1084338000658</t>
  </si>
  <si>
    <t>26.12.2008</t>
  </si>
  <si>
    <t>20.12.2005</t>
  </si>
  <si>
    <t>Казна муниципального  образования  Гирсовского сельского поселения</t>
  </si>
  <si>
    <t>Казна Гирсовского сельского поселения</t>
  </si>
  <si>
    <t>2. Основные средства, стоимостью до 3000 рублей включительно, в эксплуатации (забалансовый учет)</t>
  </si>
  <si>
    <t>Балансовая стоимость</t>
  </si>
  <si>
    <t>Амортизация</t>
  </si>
  <si>
    <t>Фильтр-барертор</t>
  </si>
  <si>
    <t>Внешний модем</t>
  </si>
  <si>
    <t>МФУ принтер HP DeskJet 1050A</t>
  </si>
  <si>
    <t>Огнетушитель ОП-8</t>
  </si>
  <si>
    <t>Модем внешний</t>
  </si>
  <si>
    <t>Модем US Robotics 56 K*V 92 Externai Faxmodem</t>
  </si>
  <si>
    <t>Сейф</t>
  </si>
  <si>
    <t>Стол угловой</t>
  </si>
  <si>
    <t>Стул Нью-стар</t>
  </si>
  <si>
    <t>Стул Комфорт С-11</t>
  </si>
  <si>
    <t>Стул Престиж С-32</t>
  </si>
  <si>
    <t>Стул Юпитер С-32</t>
  </si>
  <si>
    <t>Стул Юпитер С-38</t>
  </si>
  <si>
    <t>Шкаф металлический</t>
  </si>
  <si>
    <t>Микрофонная стойка</t>
  </si>
  <si>
    <t>Обогреватель "POLARIS"</t>
  </si>
  <si>
    <t>Сервант</t>
  </si>
  <si>
    <t>Синтезатор "Кассио"</t>
  </si>
  <si>
    <t>Стол</t>
  </si>
  <si>
    <t>Ударная установка</t>
  </si>
  <si>
    <t>Шар зеркальный</t>
  </si>
  <si>
    <t>Аленушка (кук. театр)</t>
  </si>
  <si>
    <t>Воевода (кук. театр)</t>
  </si>
  <si>
    <t>Волк (Кук. театр)</t>
  </si>
  <si>
    <t>Жучка (кук.театр)</t>
  </si>
  <si>
    <t>Занавес коричневый</t>
  </si>
  <si>
    <t>иванушка (кук. театр)</t>
  </si>
  <si>
    <t>Квакушка (кук. театр)</t>
  </si>
  <si>
    <t>Коза (кук. театр)</t>
  </si>
  <si>
    <t>Корова (кук. театр)</t>
  </si>
  <si>
    <t>Костюм "Баба -Яга"</t>
  </si>
  <si>
    <t>Костюм Деда Мороза с париком</t>
  </si>
  <si>
    <t>Красная Шапочка (кук. театр)</t>
  </si>
  <si>
    <t>Кукла "Баба-Яга"</t>
  </si>
  <si>
    <t>Курочка (кук. театр)</t>
  </si>
  <si>
    <t>Леопольд</t>
  </si>
  <si>
    <t>Медведь (кук. театр)</t>
  </si>
  <si>
    <t>Петух (кук. театр)</t>
  </si>
  <si>
    <t>Сервиз столовый</t>
  </si>
  <si>
    <t>Стол обеденный (2 шт.)</t>
  </si>
  <si>
    <t>Стол однотумбовый (4 шт.)</t>
  </si>
  <si>
    <t>Стол под компьютер (3 шт.)</t>
  </si>
  <si>
    <t>Стул офисный (9 шт.)</t>
  </si>
  <si>
    <t>Микрофон (2 шт.)</t>
  </si>
  <si>
    <t>Прожектор галогеновый 100в (2 шт.)</t>
  </si>
  <si>
    <t>Огнетушитель (3 шт.)</t>
  </si>
  <si>
    <t>Стол двухтумбовый (2 шт.)</t>
  </si>
  <si>
    <t>копия Знамени Победы (2 шт.)</t>
  </si>
  <si>
    <t>Заинька (кук. театр) (2 шт.)</t>
  </si>
  <si>
    <t>Пассивный кроссовер (2 шт.)</t>
  </si>
  <si>
    <t>2.17</t>
  </si>
  <si>
    <t>2.18</t>
  </si>
  <si>
    <t>2.19</t>
  </si>
  <si>
    <t>2.21</t>
  </si>
  <si>
    <t>2.22</t>
  </si>
  <si>
    <t>2.23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</si>
  <si>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</si>
  <si>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</si>
  <si>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</si>
  <si>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</si>
  <si>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</si>
  <si>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</si>
  <si>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</si>
  <si>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</si>
  <si>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</si>
  <si>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</si>
  <si>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</si>
  <si>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</si>
  <si>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</si>
  <si>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2.39</t>
  </si>
  <si>
    <t>2.40</t>
  </si>
  <si>
    <t>2.41</t>
  </si>
  <si>
    <t>2.42</t>
  </si>
  <si>
    <t>2.43</t>
  </si>
  <si>
    <t>2.44</t>
  </si>
  <si>
    <t>2.45</t>
  </si>
  <si>
    <t>2.46</t>
  </si>
  <si>
    <t>2.47</t>
  </si>
  <si>
    <t>2.48</t>
  </si>
  <si>
    <t>2.49</t>
  </si>
  <si>
    <t>2.50</t>
  </si>
  <si>
    <t>2.51</t>
  </si>
  <si>
    <t>2.52</t>
  </si>
  <si>
    <t>2.53</t>
  </si>
  <si>
    <t>2.54</t>
  </si>
  <si>
    <t>2.55</t>
  </si>
  <si>
    <t>2.56</t>
  </si>
  <si>
    <t>Програмно-технический комплекс</t>
  </si>
  <si>
    <t>Реквизиты документов- оснований возникновения (прекращения) права муниципальной собственности на недвижимое имущество</t>
  </si>
  <si>
    <t>Итоги по разделам</t>
  </si>
  <si>
    <t>19,5 (29,6) кв.м, кирпичное</t>
  </si>
  <si>
    <t>7,9 (12) кв.м, кирпичное</t>
  </si>
  <si>
    <t>17,4 (26,4) кв.м, кирпичное</t>
  </si>
  <si>
    <t>12,9+5,5 (19,6) кв.м, кирпичное</t>
  </si>
  <si>
    <t>11,6 (17,6) кв.м, кирпичное</t>
  </si>
  <si>
    <t>11,6+7,3 (28,7) кв.м, кирпичное</t>
  </si>
  <si>
    <t>10,7 (17,7) кв.м, кирпичное</t>
  </si>
  <si>
    <t>17,9 (29,7)кв.м, кирпичное</t>
  </si>
  <si>
    <t>12,1 (20) кв.м, кирпичное</t>
  </si>
  <si>
    <t>п.Гирсово/ул.Труда/д.5/кв.8</t>
  </si>
  <si>
    <t>103,3 кв.м, кирпичный</t>
  </si>
  <si>
    <t>25,4, бревенчатый</t>
  </si>
  <si>
    <t>23,5, бревенчатый</t>
  </si>
  <si>
    <t>№43:38:260448:952</t>
  </si>
  <si>
    <t>Решение Думы Гирсовского с.п. от 18.09.2013 №14/1</t>
  </si>
  <si>
    <t>4.12</t>
  </si>
  <si>
    <t>Земельный участок кадастр. номер 43:38:260435:585</t>
  </si>
  <si>
    <t>43:38:260435:585</t>
  </si>
  <si>
    <t>4.13</t>
  </si>
  <si>
    <t>4.14</t>
  </si>
  <si>
    <t>4.15</t>
  </si>
  <si>
    <t>4.16</t>
  </si>
  <si>
    <t>4.19</t>
  </si>
  <si>
    <t>Земельный участок кадастр. номер 43:38:260448:226</t>
  </si>
  <si>
    <t>Земельный участок кадастр. номер 43:38:260448:172</t>
  </si>
  <si>
    <t>Земельный участок кадастр. номер 43:38:260448:1150</t>
  </si>
  <si>
    <t>Земельный участок кадастр. номер 43:38:260448:1142</t>
  </si>
  <si>
    <t>Земельный участок кадастр. номер 43:38:260448:105</t>
  </si>
  <si>
    <t>Земельный участок кадастр. номер 43:38:260448:229</t>
  </si>
  <si>
    <t>4.20</t>
  </si>
  <si>
    <t>43:38:260448:226</t>
  </si>
  <si>
    <t>43:38:260448:172</t>
  </si>
  <si>
    <t>43:38:260448:1150</t>
  </si>
  <si>
    <t>43:38:260448:1142</t>
  </si>
  <si>
    <t>43:38:260448:105</t>
  </si>
  <si>
    <t>43:38:260448:229</t>
  </si>
  <si>
    <t xml:space="preserve">В здании дровяной котельной </t>
  </si>
  <si>
    <t>Передана по договору социального найма гражданам</t>
  </si>
  <si>
    <t>3.27</t>
  </si>
  <si>
    <t>Электромегафон МЕТА 2645-Мегафон 45 Вт. элемент питания</t>
  </si>
  <si>
    <t>2.57</t>
  </si>
  <si>
    <t>2.58</t>
  </si>
  <si>
    <t>2.59</t>
  </si>
  <si>
    <t>2.60</t>
  </si>
  <si>
    <t>2.61</t>
  </si>
  <si>
    <t>Рубаха мужская народная</t>
  </si>
  <si>
    <t>Сосна искусственная 2.1м</t>
  </si>
  <si>
    <t>Юбка клиньями (3 шт)</t>
  </si>
  <si>
    <t>Сарафан фольклорный (4 шт)</t>
  </si>
  <si>
    <t>Рубаха женская народная (4 шт)</t>
  </si>
  <si>
    <t>3. Имущество, полученное в пользование (забалансовый учет)</t>
  </si>
  <si>
    <t>43:38:260431:409</t>
  </si>
  <si>
    <t>4. Имущество, полученное в пользование (забалансовый учет)</t>
  </si>
  <si>
    <t>5. Материальные ценности на хранении (забалансовый учет)</t>
  </si>
  <si>
    <t>Стационарный ящик для голосования</t>
  </si>
  <si>
    <t>Кабина для голосования (2 шт)</t>
  </si>
  <si>
    <t>Переносной ящик для голосования (2 шт)</t>
  </si>
  <si>
    <t>Утверждаю</t>
  </si>
  <si>
    <t>______________ Е.Н. Шабалдина</t>
  </si>
  <si>
    <t>4.21</t>
  </si>
  <si>
    <t>4.22</t>
  </si>
  <si>
    <t>Земельный участок кадастр. номер 43:38:260448:208</t>
  </si>
  <si>
    <t>Земельный участок кадастр. номер 43:38:260435:416</t>
  </si>
  <si>
    <t>43:38:260435:416</t>
  </si>
  <si>
    <t>43:38:260448:208</t>
  </si>
  <si>
    <t>4.23</t>
  </si>
  <si>
    <t>4.24</t>
  </si>
  <si>
    <t>Земельный участок кадастр. номер 43:38:260435:458</t>
  </si>
  <si>
    <t>Земельный участок кадастр. номер 43:38:260435:610</t>
  </si>
  <si>
    <t>43:38:260435:610</t>
  </si>
  <si>
    <t>43:38:260435:458</t>
  </si>
  <si>
    <t>4.25</t>
  </si>
  <si>
    <t>Земельный участок кадастр. номер 43:38:260427:301</t>
  </si>
  <si>
    <t>43:38:260427:301</t>
  </si>
  <si>
    <t>4.26</t>
  </si>
  <si>
    <t>Земельный участок кадастр. номер 43:38:260449:251</t>
  </si>
  <si>
    <t>43:38:260449:251</t>
  </si>
  <si>
    <t>Земельный участок кадастр. номер 43:38:260448:161</t>
  </si>
  <si>
    <t>43:38:260448:161</t>
  </si>
  <si>
    <t>4.27</t>
  </si>
  <si>
    <t>Земельный участок кадастр. номер 43:38:260448:99</t>
  </si>
  <si>
    <t>43:38:260448:99</t>
  </si>
  <si>
    <t>4.28</t>
  </si>
  <si>
    <t>Земельный участок кадастр. номер 43:38:260435:611</t>
  </si>
  <si>
    <t>43:38:260435:611</t>
  </si>
  <si>
    <t>Земельный участок кадастр. номер 43:38:260435:598</t>
  </si>
  <si>
    <t>43:38:260435:598</t>
  </si>
  <si>
    <t>3.28</t>
  </si>
  <si>
    <t>Терминал абонентский ZXHN H298A</t>
  </si>
  <si>
    <t>Маршрутизатор ADSL Sagemcom Fast 1704 RT</t>
  </si>
  <si>
    <t>2.62</t>
  </si>
  <si>
    <t>Принтер Epson L110</t>
  </si>
  <si>
    <t>Системный блок AMD Phenom II X4 945</t>
  </si>
  <si>
    <t>Обустройство контейнерных площадок ТКО (5шт)</t>
  </si>
  <si>
    <t>ККТ АТОЛ 91Ф lite</t>
  </si>
  <si>
    <t>2.63</t>
  </si>
  <si>
    <t>2.64</t>
  </si>
  <si>
    <t xml:space="preserve">Передано в МУП ЖКХ "Гарант" по договору хозяйственного ведения №1 от 02.10.2019 </t>
  </si>
  <si>
    <t>5.11</t>
  </si>
  <si>
    <t>Решение Думы Гирсовского с.п. от 28.12.2019 №26/1</t>
  </si>
  <si>
    <t xml:space="preserve">570 м </t>
  </si>
  <si>
    <t>п. Гирсово, ул. А.Попова</t>
  </si>
  <si>
    <t>210 м</t>
  </si>
  <si>
    <t>п. Гирсово, ул. Весенняя</t>
  </si>
  <si>
    <t>130 м</t>
  </si>
  <si>
    <t>5.12</t>
  </si>
  <si>
    <t>5.13</t>
  </si>
  <si>
    <t>5.14</t>
  </si>
  <si>
    <t>5.15</t>
  </si>
  <si>
    <t>5.16</t>
  </si>
  <si>
    <t>Гирсовский Карьер</t>
  </si>
  <si>
    <t>350 м</t>
  </si>
  <si>
    <t>д.Искра, ул. Речная</t>
  </si>
  <si>
    <t>852 м</t>
  </si>
  <si>
    <t>д.Искра, ул. Центральная</t>
  </si>
  <si>
    <t>530 м</t>
  </si>
  <si>
    <t>5.17</t>
  </si>
  <si>
    <t>5.18</t>
  </si>
  <si>
    <t>5.19</t>
  </si>
  <si>
    <t>д.Искра, ул. Счастливая</t>
  </si>
  <si>
    <t>544 м</t>
  </si>
  <si>
    <t>д.Искра, ул. Полевая</t>
  </si>
  <si>
    <t>д.Искра, ул. Зимняя</t>
  </si>
  <si>
    <t>694 м</t>
  </si>
  <si>
    <t>200 м</t>
  </si>
  <si>
    <t>9930 м</t>
  </si>
  <si>
    <t>4.17</t>
  </si>
  <si>
    <t>4.18</t>
  </si>
  <si>
    <t>3.2.4</t>
  </si>
  <si>
    <t>п. Гирсово ул. Труда</t>
  </si>
  <si>
    <t>Канализационный колодец</t>
  </si>
  <si>
    <t>Глава Гирсовского сельскогопоселения</t>
  </si>
  <si>
    <t>Ноутбук HP 250 G7</t>
  </si>
  <si>
    <t>4.29</t>
  </si>
  <si>
    <t>Земельный участок кадастр. номер 43:38:260431:409</t>
  </si>
  <si>
    <t>4.30</t>
  </si>
  <si>
    <t>Земельный участок кадастр. номер 43:38:260431:312</t>
  </si>
  <si>
    <t>43:38:260431:312</t>
  </si>
  <si>
    <t>4.31</t>
  </si>
  <si>
    <t>Земельный участок кадастр. номер 43:38:260435:134</t>
  </si>
  <si>
    <t>43:38:260435:134</t>
  </si>
  <si>
    <t>2.65</t>
  </si>
  <si>
    <t>Принтер PANTUM P2516</t>
  </si>
  <si>
    <t>Компьютер в сборе IT-ON AAs 12108-450S Intel i3</t>
  </si>
  <si>
    <t>Деревянная горка</t>
  </si>
  <si>
    <t>4.32</t>
  </si>
  <si>
    <t>Земельный участок кадастр. номер 43:38:260449:138</t>
  </si>
  <si>
    <t>43:38:260449:138</t>
  </si>
  <si>
    <t>Искусственная ель 6м</t>
  </si>
  <si>
    <t>2.66</t>
  </si>
  <si>
    <t>2.67</t>
  </si>
  <si>
    <t>2.68</t>
  </si>
  <si>
    <t>Знак "Место расположения СИЗ"</t>
  </si>
  <si>
    <t>Знак "Пожарный водоисточник"</t>
  </si>
  <si>
    <t>2.69</t>
  </si>
  <si>
    <t>2. Основные средства, стоимостью до 10000 рублей включительно, в эксплуатации (забалансовый учет)</t>
  </si>
  <si>
    <t>3. Основные средства, стоимостью до 10000 рублей включительно, в эксплуатации (забалансовый учет)</t>
  </si>
  <si>
    <t>43:38:000000:258</t>
  </si>
  <si>
    <t>43:38:000000:253</t>
  </si>
  <si>
    <t>43:38:260431:1310</t>
  </si>
  <si>
    <t>43:38:260431:1304</t>
  </si>
  <si>
    <t>43:38:260431:1269</t>
  </si>
  <si>
    <t>43:38:260431:883</t>
  </si>
  <si>
    <t>43:38:260431:1308</t>
  </si>
  <si>
    <t>43:38:260431:1301</t>
  </si>
  <si>
    <t>43:38:260431:1306</t>
  </si>
  <si>
    <t>43:38:260431:1286</t>
  </si>
  <si>
    <t>43:38:260431:1314</t>
  </si>
  <si>
    <t>43:38:260431:1265</t>
  </si>
  <si>
    <t>43:38:260431:585</t>
  </si>
  <si>
    <t>43:38:260431:669</t>
  </si>
  <si>
    <t>43:38:260431:1291</t>
  </si>
  <si>
    <t>43:38:260431:1292</t>
  </si>
  <si>
    <t>43:38:260431:1299</t>
  </si>
  <si>
    <t>43:38:260431:1296</t>
  </si>
  <si>
    <t>43:38:260431:1297</t>
  </si>
  <si>
    <t>43:38:260431:1300</t>
  </si>
  <si>
    <t>43:38:260431:1298</t>
  </si>
  <si>
    <t>43:38:260431:988</t>
  </si>
  <si>
    <t>43:38:260431:1273</t>
  </si>
  <si>
    <t>43:38:260431:123</t>
  </si>
  <si>
    <t>43:38:000000:278</t>
  </si>
  <si>
    <t>43:38:260448:2767</t>
  </si>
  <si>
    <t>43:38:260448:2766</t>
  </si>
  <si>
    <t>Игра "Кегли"</t>
  </si>
  <si>
    <t>Мяч с рожками 55 см</t>
  </si>
  <si>
    <t>Гирлянда светодиодная 10м (7шт)</t>
  </si>
  <si>
    <t>Подставка ПО-МН (2шт)</t>
  </si>
  <si>
    <t>Набор ракетки детские 33.5 см, волан, мяч</t>
  </si>
  <si>
    <t>Мяч футбольный</t>
  </si>
  <si>
    <t>Веселый баскетбол - напольная игра</t>
  </si>
  <si>
    <t>Набор д/наст. тенниса</t>
  </si>
  <si>
    <t>Дартс</t>
  </si>
  <si>
    <t>Мяч с ручкой 55 см</t>
  </si>
  <si>
    <t>Мяч с ручкой 60 см</t>
  </si>
  <si>
    <t>Мячик 22 см</t>
  </si>
  <si>
    <t>Набор клюшка + шайба (2шт)</t>
  </si>
  <si>
    <t>Скакалка 1.8 м (6шт)</t>
  </si>
  <si>
    <t>Обруч 80 см (2шт)</t>
  </si>
  <si>
    <t>Обруч 60 см (2шт)</t>
  </si>
  <si>
    <t>2.70</t>
  </si>
  <si>
    <t>2.71</t>
  </si>
  <si>
    <t>2.72</t>
  </si>
  <si>
    <t>2.73</t>
  </si>
  <si>
    <t>2.74</t>
  </si>
  <si>
    <t>2.75</t>
  </si>
  <si>
    <t>2.76</t>
  </si>
  <si>
    <t>2.77</t>
  </si>
  <si>
    <t>2.78</t>
  </si>
  <si>
    <t>2.79</t>
  </si>
  <si>
    <t>2.80</t>
  </si>
  <si>
    <t>2.81</t>
  </si>
  <si>
    <t>2.82</t>
  </si>
  <si>
    <t>2.83</t>
  </si>
  <si>
    <t>Кресла театральные (40шт)</t>
  </si>
  <si>
    <t>Адресные таблички 200*200 (3шт)</t>
  </si>
  <si>
    <t>Адресные таблички 300*1200 (9шт)</t>
  </si>
  <si>
    <t>Светодиодные светильники (10шт)</t>
  </si>
  <si>
    <t>43:38:260448:862</t>
  </si>
  <si>
    <t>Урванцев Роман Владимирович, 8(83366)2-86-59</t>
  </si>
  <si>
    <t>Куракина Наталья Валентпиновна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</si>
</sst>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6">
    <xf numFmtId="0" fontId="0" fillId="0" borderId="0" xfId="0"/>
    <xf numFmtId="4" fontId="0" fillId="0" borderId="0" xfId="0" applyNumberFormat="1"/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 wrapText="1"/>
    </xf>
    <xf numFmtId="0" fontId="0" fillId="0" borderId="0" xfId="0" applyFill="1" applyAlignment="1">
      <alignment horizontal="center" vertical="top"/>
    </xf>
    <xf numFmtId="49" fontId="3" fillId="0" borderId="1" xfId="6" applyNumberFormat="1" applyFont="1" applyFill="1" applyBorder="1" applyAlignment="1">
      <alignment vertical="top" wrapText="1" shrinkToFit="1"/>
    </xf>
    <xf numFmtId="164" fontId="3" fillId="0" borderId="1" xfId="11" applyNumberFormat="1" applyFont="1" applyFill="1" applyBorder="1" applyAlignment="1">
      <alignment vertical="top" wrapText="1" shrinkToFit="1"/>
    </xf>
    <xf numFmtId="4" fontId="4" fillId="0" borderId="1" xfId="0" applyNumberFormat="1" applyFont="1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49" fontId="3" fillId="0" borderId="1" xfId="8" applyNumberFormat="1" applyFont="1" applyFill="1" applyBorder="1" applyAlignment="1">
      <alignment vertical="top" wrapText="1" shrinkToFit="1"/>
    </xf>
    <xf numFmtId="164" fontId="3" fillId="0" borderId="1" xfId="9" applyNumberFormat="1" applyFont="1" applyFill="1" applyBorder="1" applyAlignment="1">
      <alignment horizontal="right" vertical="top" wrapText="1" shrinkToFit="1"/>
    </xf>
    <xf numFmtId="164" fontId="3" fillId="0" borderId="1" xfId="0" applyNumberFormat="1" applyFont="1" applyFill="1" applyBorder="1" applyAlignment="1">
      <alignment horizontal="right" vertical="top" wrapText="1" shrinkToFit="1"/>
    </xf>
    <xf numFmtId="4" fontId="3" fillId="0" borderId="1" xfId="0" applyNumberFormat="1" applyFont="1" applyFill="1" applyBorder="1" applyAlignment="1">
      <alignment horizontal="right" vertical="top" wrapText="1" shrinkToFit="1"/>
    </xf>
    <xf numFmtId="0" fontId="4" fillId="0" borderId="1" xfId="0" applyNumberFormat="1" applyFont="1" applyFill="1" applyBorder="1" applyAlignment="1">
      <alignment horizontal="center" vertical="top" wrapText="1"/>
    </xf>
    <xf numFmtId="0" fontId="0" fillId="0" borderId="0" xfId="0" applyNumberFormat="1" applyFill="1" applyAlignment="1">
      <alignment vertical="top"/>
    </xf>
    <xf numFmtId="49" fontId="4" fillId="0" borderId="1" xfId="0" applyNumberFormat="1" applyFont="1" applyFill="1" applyBorder="1" applyAlignment="1">
      <alignment vertical="top" wrapText="1"/>
    </xf>
    <xf numFmtId="0" fontId="11" fillId="0" borderId="3" xfId="0" applyFont="1" applyFill="1" applyBorder="1" applyAlignment="1">
      <alignment vertical="top" wrapText="1"/>
    </xf>
    <xf numFmtId="0" fontId="11" fillId="0" borderId="5" xfId="0" applyFont="1" applyFill="1" applyBorder="1" applyAlignment="1">
      <alignment vertical="top" wrapText="1"/>
    </xf>
    <xf numFmtId="0" fontId="11" fillId="0" borderId="4" xfId="0" applyFont="1" applyFill="1" applyBorder="1" applyAlignment="1">
      <alignment vertical="top"/>
    </xf>
    <xf numFmtId="0" fontId="11" fillId="0" borderId="3" xfId="0" applyFont="1" applyFill="1" applyBorder="1" applyAlignment="1">
      <alignment vertical="top"/>
    </xf>
    <xf numFmtId="0" fontId="11" fillId="0" borderId="5" xfId="0" applyFont="1" applyFill="1" applyBorder="1" applyAlignment="1">
      <alignment vertical="top"/>
    </xf>
    <xf numFmtId="0" fontId="11" fillId="0" borderId="3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vertical="top" wrapText="1"/>
    </xf>
    <xf numFmtId="49" fontId="3" fillId="0" borderId="3" xfId="6" applyNumberFormat="1" applyFont="1" applyFill="1" applyBorder="1" applyAlignment="1">
      <alignment vertical="top" wrapText="1" shrinkToFit="1"/>
    </xf>
    <xf numFmtId="4" fontId="4" fillId="0" borderId="3" xfId="0" applyNumberFormat="1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49" fontId="3" fillId="0" borderId="6" xfId="6" applyNumberFormat="1" applyFont="1" applyFill="1" applyBorder="1" applyAlignment="1">
      <alignment vertical="top" wrapText="1" shrinkToFit="1"/>
    </xf>
    <xf numFmtId="49" fontId="10" fillId="0" borderId="4" xfId="0" applyNumberFormat="1" applyFont="1" applyFill="1" applyBorder="1" applyAlignment="1">
      <alignment vertical="top"/>
    </xf>
    <xf numFmtId="49" fontId="11" fillId="0" borderId="4" xfId="0" applyNumberFormat="1" applyFont="1" applyFill="1" applyBorder="1" applyAlignment="1">
      <alignment vertical="top"/>
    </xf>
    <xf numFmtId="164" fontId="12" fillId="0" borderId="1" xfId="11" applyNumberFormat="1" applyFont="1" applyFill="1" applyBorder="1" applyAlignment="1">
      <alignment vertical="top" wrapText="1" shrinkToFit="1"/>
    </xf>
    <xf numFmtId="0" fontId="11" fillId="0" borderId="7" xfId="0" applyFont="1" applyFill="1" applyBorder="1" applyAlignment="1"/>
    <xf numFmtId="0" fontId="11" fillId="0" borderId="2" xfId="0" applyFont="1" applyFill="1" applyBorder="1" applyAlignment="1"/>
    <xf numFmtId="0" fontId="11" fillId="0" borderId="3" xfId="0" applyFont="1" applyFill="1" applyBorder="1" applyAlignment="1"/>
    <xf numFmtId="4" fontId="4" fillId="0" borderId="3" xfId="0" applyNumberFormat="1" applyFont="1" applyFill="1" applyBorder="1" applyAlignment="1">
      <alignment wrapText="1"/>
    </xf>
    <xf numFmtId="0" fontId="11" fillId="0" borderId="5" xfId="0" applyFont="1" applyFill="1" applyBorder="1" applyAlignment="1"/>
    <xf numFmtId="0" fontId="11" fillId="0" borderId="4" xfId="0" applyFont="1" applyFill="1" applyBorder="1" applyAlignment="1"/>
    <xf numFmtId="0" fontId="11" fillId="0" borderId="4" xfId="0" applyFont="1" applyFill="1" applyBorder="1" applyAlignment="1">
      <alignment horizontal="left"/>
    </xf>
    <xf numFmtId="0" fontId="10" fillId="0" borderId="1" xfId="0" applyFont="1" applyFill="1" applyBorder="1" applyAlignment="1">
      <alignment vertical="top" wrapText="1"/>
    </xf>
    <xf numFmtId="0" fontId="5" fillId="0" borderId="0" xfId="0" applyFont="1" applyFill="1" applyAlignment="1">
      <alignment vertical="top"/>
    </xf>
    <xf numFmtId="0" fontId="10" fillId="0" borderId="3" xfId="0" applyFont="1" applyFill="1" applyBorder="1" applyAlignment="1">
      <alignment vertical="top" wrapText="1"/>
    </xf>
    <xf numFmtId="49" fontId="12" fillId="0" borderId="3" xfId="6" applyNumberFormat="1" applyFont="1" applyFill="1" applyBorder="1" applyAlignment="1">
      <alignment vertical="top" wrapText="1" shrinkToFit="1"/>
    </xf>
    <xf numFmtId="164" fontId="12" fillId="0" borderId="3" xfId="11" applyNumberFormat="1" applyFont="1" applyFill="1" applyBorder="1" applyAlignment="1">
      <alignment vertical="top" wrapText="1" shrinkToFit="1"/>
    </xf>
    <xf numFmtId="0" fontId="10" fillId="0" borderId="5" xfId="0" applyFont="1" applyFill="1" applyBorder="1" applyAlignment="1">
      <alignment vertical="top" wrapText="1"/>
    </xf>
    <xf numFmtId="0" fontId="0" fillId="0" borderId="0" xfId="0" applyFill="1" applyBorder="1" applyAlignment="1">
      <alignment vertical="top"/>
    </xf>
    <xf numFmtId="49" fontId="13" fillId="0" borderId="3" xfId="7" applyNumberFormat="1" applyFont="1" applyBorder="1" applyAlignment="1">
      <alignment vertical="top" wrapText="1" shrinkToFit="1"/>
    </xf>
    <xf numFmtId="164" fontId="13" fillId="0" borderId="3" xfId="10" applyNumberFormat="1" applyFont="1" applyBorder="1" applyAlignment="1">
      <alignment horizontal="right" vertical="top" shrinkToFit="1"/>
    </xf>
    <xf numFmtId="164" fontId="13" fillId="0" borderId="1" xfId="10" applyNumberFormat="1" applyFont="1" applyBorder="1" applyAlignment="1">
      <alignment horizontal="right" vertical="top" shrinkToFit="1"/>
    </xf>
    <xf numFmtId="0" fontId="11" fillId="0" borderId="3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/>
    </xf>
    <xf numFmtId="49" fontId="2" fillId="0" borderId="1" xfId="3" applyNumberFormat="1" applyFont="1" applyBorder="1" applyAlignment="1">
      <alignment vertical="top" wrapText="1" shrinkToFit="1"/>
    </xf>
    <xf numFmtId="49" fontId="2" fillId="0" borderId="1" xfId="5" applyNumberFormat="1" applyFont="1" applyBorder="1" applyAlignment="1">
      <alignment vertical="top" wrapText="1" shrinkToFit="1"/>
    </xf>
    <xf numFmtId="164" fontId="2" fillId="0" borderId="1" xfId="14" applyNumberFormat="1" applyFont="1" applyBorder="1" applyAlignment="1">
      <alignment horizontal="right" vertical="top" shrinkToFit="1"/>
    </xf>
    <xf numFmtId="164" fontId="2" fillId="0" borderId="1" xfId="12" applyNumberFormat="1" applyFont="1" applyBorder="1" applyAlignment="1">
      <alignment horizontal="right" vertical="top" shrinkToFit="1"/>
    </xf>
    <xf numFmtId="164" fontId="2" fillId="0" borderId="1" xfId="0" applyNumberFormat="1" applyFont="1" applyBorder="1" applyAlignment="1">
      <alignment horizontal="right" vertical="top" shrinkToFit="1"/>
    </xf>
    <xf numFmtId="49" fontId="2" fillId="0" borderId="1" xfId="0" applyNumberFormat="1" applyFont="1" applyBorder="1" applyAlignment="1">
      <alignment vertical="top" wrapText="1" shrinkToFit="1"/>
    </xf>
    <xf numFmtId="49" fontId="0" fillId="0" borderId="1" xfId="0" applyNumberFormat="1" applyFill="1" applyBorder="1" applyAlignment="1">
      <alignment vertical="top"/>
    </xf>
    <xf numFmtId="0" fontId="14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49" fontId="3" fillId="0" borderId="1" xfId="11" applyNumberFormat="1" applyFont="1" applyFill="1" applyBorder="1" applyAlignment="1">
      <alignment vertical="top" wrapText="1" shrinkToFit="1"/>
    </xf>
    <xf numFmtId="0" fontId="11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vertical="top" wrapText="1"/>
    </xf>
    <xf numFmtId="4" fontId="0" fillId="0" borderId="0" xfId="0" applyNumberFormat="1" applyAlignment="1">
      <alignment wrapText="1"/>
    </xf>
    <xf numFmtId="4" fontId="5" fillId="0" borderId="0" xfId="0" applyNumberFormat="1" applyFont="1"/>
    <xf numFmtId="4" fontId="5" fillId="0" borderId="0" xfId="0" applyNumberFormat="1" applyFont="1" applyAlignment="1">
      <alignment wrapText="1"/>
    </xf>
    <xf numFmtId="4" fontId="0" fillId="0" borderId="0" xfId="0" applyNumberFormat="1" applyFill="1"/>
    <xf numFmtId="14" fontId="4" fillId="0" borderId="1" xfId="0" applyNumberFormat="1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top" wrapText="1"/>
    </xf>
    <xf numFmtId="49" fontId="2" fillId="0" borderId="6" xfId="5" applyNumberFormat="1" applyFont="1" applyBorder="1" applyAlignment="1">
      <alignment vertical="top" wrapText="1" shrinkToFit="1"/>
    </xf>
    <xf numFmtId="0" fontId="4" fillId="0" borderId="6" xfId="0" applyFont="1" applyFill="1" applyBorder="1" applyAlignment="1">
      <alignment horizontal="center" vertical="top" wrapText="1"/>
    </xf>
    <xf numFmtId="4" fontId="4" fillId="0" borderId="6" xfId="0" applyNumberFormat="1" applyFont="1" applyFill="1" applyBorder="1" applyAlignment="1">
      <alignment vertical="top" wrapText="1"/>
    </xf>
    <xf numFmtId="49" fontId="10" fillId="0" borderId="7" xfId="0" applyNumberFormat="1" applyFont="1" applyFill="1" applyBorder="1" applyAlignment="1">
      <alignment vertical="top"/>
    </xf>
    <xf numFmtId="0" fontId="10" fillId="0" borderId="2" xfId="0" applyFont="1" applyFill="1" applyBorder="1" applyAlignment="1">
      <alignment vertical="top" wrapText="1"/>
    </xf>
    <xf numFmtId="49" fontId="0" fillId="0" borderId="8" xfId="0" applyNumberFormat="1" applyFill="1" applyBorder="1"/>
    <xf numFmtId="0" fontId="10" fillId="0" borderId="2" xfId="0" applyFont="1" applyFill="1" applyBorder="1" applyAlignment="1">
      <alignment horizontal="center" vertical="top" wrapText="1"/>
    </xf>
    <xf numFmtId="164" fontId="13" fillId="0" borderId="8" xfId="10" applyNumberFormat="1" applyFont="1" applyBorder="1" applyAlignment="1">
      <alignment horizontal="right" vertical="top" shrinkToFit="1"/>
    </xf>
    <xf numFmtId="0" fontId="10" fillId="0" borderId="9" xfId="0" applyFont="1" applyFill="1" applyBorder="1" applyAlignment="1">
      <alignment vertical="top" wrapText="1"/>
    </xf>
    <xf numFmtId="0" fontId="0" fillId="0" borderId="1" xfId="0" applyFill="1" applyBorder="1" applyAlignment="1">
      <alignment vertical="top"/>
    </xf>
    <xf numFmtId="4" fontId="2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49" fontId="2" fillId="0" borderId="8" xfId="5" applyNumberFormat="1" applyFont="1" applyBorder="1" applyAlignment="1">
      <alignment vertical="top" wrapText="1" shrinkToFit="1"/>
    </xf>
    <xf numFmtId="4" fontId="4" fillId="0" borderId="8" xfId="0" applyNumberFormat="1" applyFont="1" applyFill="1" applyBorder="1" applyAlignment="1">
      <alignment vertical="top" wrapText="1"/>
    </xf>
    <xf numFmtId="4" fontId="4" fillId="0" borderId="4" xfId="0" applyNumberFormat="1" applyFont="1" applyFill="1" applyBorder="1" applyAlignment="1">
      <alignment vertical="top" wrapText="1"/>
    </xf>
    <xf numFmtId="0" fontId="15" fillId="0" borderId="0" xfId="0" applyFont="1" applyFill="1" applyAlignment="1">
      <alignment vertical="top"/>
    </xf>
    <xf numFmtId="0" fontId="15" fillId="0" borderId="0" xfId="0" applyFont="1" applyFill="1" applyAlignment="1"/>
    <xf numFmtId="0" fontId="0" fillId="0" borderId="0" xfId="0" applyFill="1" applyAlignment="1"/>
    <xf numFmtId="4" fontId="4" fillId="0" borderId="1" xfId="0" applyNumberFormat="1" applyFont="1" applyFill="1" applyBorder="1" applyAlignment="1">
      <alignment vertical="top"/>
    </xf>
    <xf numFmtId="49" fontId="2" fillId="0" borderId="1" xfId="3" applyNumberFormat="1" applyFont="1" applyFill="1" applyBorder="1" applyAlignment="1">
      <alignment vertical="top" wrapText="1" shrinkToFit="1"/>
    </xf>
    <xf numFmtId="164" fontId="2" fillId="0" borderId="1" xfId="14" applyNumberFormat="1" applyFont="1" applyFill="1" applyBorder="1" applyAlignment="1">
      <alignment horizontal="right" vertical="top" shrinkToFit="1"/>
    </xf>
    <xf numFmtId="0" fontId="11" fillId="0" borderId="1" xfId="0" applyFont="1" applyFill="1" applyBorder="1" applyAlignment="1"/>
    <xf numFmtId="0" fontId="11" fillId="0" borderId="1" xfId="0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wrapText="1"/>
    </xf>
    <xf numFmtId="49" fontId="2" fillId="0" borderId="1" xfId="7" applyNumberFormat="1" applyFont="1" applyFill="1" applyBorder="1" applyAlignment="1">
      <alignment vertical="top" wrapText="1" shrinkToFit="1"/>
    </xf>
    <xf numFmtId="164" fontId="2" fillId="0" borderId="1" xfId="10" applyNumberFormat="1" applyFont="1" applyFill="1" applyBorder="1" applyAlignment="1">
      <alignment horizontal="right" vertical="top" shrinkToFit="1"/>
    </xf>
    <xf numFmtId="49" fontId="2" fillId="0" borderId="1" xfId="4" applyNumberFormat="1" applyFont="1" applyFill="1" applyBorder="1" applyAlignment="1">
      <alignment vertical="top" wrapText="1" shrinkToFit="1"/>
    </xf>
    <xf numFmtId="49" fontId="2" fillId="0" borderId="3" xfId="0" applyNumberFormat="1" applyFont="1" applyBorder="1" applyAlignment="1">
      <alignment vertical="top" wrapText="1" shrinkToFit="1"/>
    </xf>
    <xf numFmtId="49" fontId="4" fillId="2" borderId="1" xfId="0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49" fontId="2" fillId="2" borderId="1" xfId="3" applyNumberFormat="1" applyFont="1" applyFill="1" applyBorder="1" applyAlignment="1">
      <alignment vertical="top" wrapText="1" shrinkToFit="1"/>
    </xf>
    <xf numFmtId="0" fontId="4" fillId="2" borderId="1" xfId="0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top"/>
    </xf>
    <xf numFmtId="49" fontId="2" fillId="2" borderId="1" xfId="5" applyNumberFormat="1" applyFont="1" applyFill="1" applyBorder="1" applyAlignment="1">
      <alignment vertical="top" wrapText="1" shrinkToFit="1"/>
    </xf>
    <xf numFmtId="0" fontId="6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 wrapText="1"/>
    </xf>
  </cellXfs>
  <cellStyles count="15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S135"/>
  <sheetViews>
    <sheetView zoomScale="90" zoomScaleNormal="90" workbookViewId="0">
      <pane ySplit="9" topLeftCell="A43" activePane="bottomLeft" state="frozen"/>
      <selection pane="bottomLeft" activeCell="D55" sqref="D55"/>
    </sheetView>
  </sheetViews>
  <sheetFormatPr defaultRowHeight="15"/>
  <cols>
    <col min="1" max="1" width="6.42578125" style="17" customWidth="1"/>
    <col min="2" max="2" width="18.5703125" style="5" customWidth="1"/>
    <col min="3" max="3" width="16.140625" style="5" customWidth="1"/>
    <col min="4" max="4" width="20.85546875" style="5" customWidth="1"/>
    <col min="5" max="5" width="16.28515625" style="5" customWidth="1"/>
    <col min="6" max="6" width="18" style="5" customWidth="1"/>
    <col min="7" max="7" width="11.28515625" style="7" customWidth="1"/>
    <col min="8" max="8" width="14.5703125" style="5" customWidth="1"/>
    <col min="9" max="10" width="12.7109375" style="5" customWidth="1"/>
    <col min="11" max="11" width="11.7109375" style="5" customWidth="1"/>
    <col min="12" max="12" width="15.85546875" style="5" customWidth="1"/>
    <col min="13" max="13" width="20.140625" style="5" customWidth="1"/>
    <col min="14" max="14" width="21.140625" style="5" customWidth="1"/>
    <col min="15" max="16384" width="9.140625" style="5"/>
  </cols>
  <sheetData>
    <row r="1" spans="1:19" ht="18.75">
      <c r="M1" s="89" t="s">
        <v>584</v>
      </c>
    </row>
    <row r="2" spans="1:19" ht="29.25" customHeight="1">
      <c r="M2" s="90" t="s">
        <v>658</v>
      </c>
      <c r="N2" s="90"/>
      <c r="O2" s="91"/>
    </row>
    <row r="3" spans="1:19" ht="38.25" customHeight="1">
      <c r="M3" s="89" t="s">
        <v>585</v>
      </c>
      <c r="N3" s="89"/>
    </row>
    <row r="4" spans="1:19" ht="41.25" customHeight="1">
      <c r="A4" s="110" t="s">
        <v>7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</row>
    <row r="5" spans="1:19" ht="15.75">
      <c r="A5" s="111" t="s">
        <v>154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</row>
    <row r="6" spans="1:19" ht="21" customHeight="1">
      <c r="A6" s="112" t="s">
        <v>161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</row>
    <row r="7" spans="1:19" s="46" customFormat="1" ht="21" customHeight="1">
      <c r="A7" s="113" t="s">
        <v>155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</row>
    <row r="8" spans="1:19" s="7" customFormat="1" ht="105.75" customHeight="1">
      <c r="A8" s="16" t="s">
        <v>0</v>
      </c>
      <c r="B8" s="3" t="s">
        <v>6</v>
      </c>
      <c r="C8" s="3" t="s">
        <v>1</v>
      </c>
      <c r="D8" s="3" t="s">
        <v>121</v>
      </c>
      <c r="E8" s="3" t="s">
        <v>2</v>
      </c>
      <c r="F8" s="3" t="s">
        <v>212</v>
      </c>
      <c r="G8" s="3" t="s">
        <v>156</v>
      </c>
      <c r="H8" s="3" t="s">
        <v>3</v>
      </c>
      <c r="I8" s="3" t="s">
        <v>4</v>
      </c>
      <c r="J8" s="3" t="s">
        <v>157</v>
      </c>
      <c r="K8" s="3" t="s">
        <v>5</v>
      </c>
      <c r="L8" s="3" t="s">
        <v>158</v>
      </c>
      <c r="M8" s="3" t="s">
        <v>525</v>
      </c>
      <c r="N8" s="3" t="s">
        <v>132</v>
      </c>
      <c r="O8" s="6"/>
      <c r="P8" s="6"/>
      <c r="Q8" s="6"/>
      <c r="R8" s="6"/>
      <c r="S8" s="6"/>
    </row>
    <row r="9" spans="1:19" s="7" customFormat="1" ht="15" customHeight="1">
      <c r="A9" s="16">
        <v>1</v>
      </c>
      <c r="B9" s="3">
        <v>2</v>
      </c>
      <c r="C9" s="16">
        <v>3</v>
      </c>
      <c r="D9" s="3">
        <v>4</v>
      </c>
      <c r="E9" s="16">
        <v>5</v>
      </c>
      <c r="F9" s="3">
        <v>6</v>
      </c>
      <c r="G9" s="16">
        <v>7</v>
      </c>
      <c r="H9" s="3">
        <v>8</v>
      </c>
      <c r="I9" s="16">
        <v>9</v>
      </c>
      <c r="J9" s="3">
        <v>10</v>
      </c>
      <c r="K9" s="16">
        <v>11</v>
      </c>
      <c r="L9" s="3">
        <v>12</v>
      </c>
      <c r="M9" s="16">
        <v>13</v>
      </c>
      <c r="N9" s="3">
        <v>14</v>
      </c>
      <c r="O9" s="6"/>
      <c r="P9" s="6"/>
      <c r="Q9" s="6"/>
      <c r="R9" s="6"/>
      <c r="S9" s="6"/>
    </row>
    <row r="10" spans="1:19" s="7" customFormat="1" ht="15" customHeight="1">
      <c r="A10" s="21" t="s">
        <v>211</v>
      </c>
      <c r="B10" s="19"/>
      <c r="C10" s="19"/>
      <c r="D10" s="19"/>
      <c r="E10" s="19"/>
      <c r="F10" s="19"/>
      <c r="G10" s="50"/>
      <c r="H10" s="19"/>
      <c r="I10" s="19"/>
      <c r="J10" s="19"/>
      <c r="K10" s="19"/>
      <c r="L10" s="19"/>
      <c r="M10" s="19"/>
      <c r="N10" s="20"/>
      <c r="O10" s="6"/>
      <c r="P10" s="6"/>
      <c r="Q10" s="6"/>
      <c r="R10" s="6"/>
      <c r="S10" s="6"/>
    </row>
    <row r="11" spans="1:19" ht="38.25" customHeight="1">
      <c r="A11" s="18" t="s">
        <v>162</v>
      </c>
      <c r="B11" s="2" t="s">
        <v>433</v>
      </c>
      <c r="C11" s="8" t="s">
        <v>123</v>
      </c>
      <c r="D11" s="8" t="s">
        <v>37</v>
      </c>
      <c r="E11" s="2"/>
      <c r="F11" s="2" t="s">
        <v>236</v>
      </c>
      <c r="G11" s="3">
        <v>1956</v>
      </c>
      <c r="H11" s="9">
        <v>240361.69</v>
      </c>
      <c r="I11" s="10">
        <v>240361.69</v>
      </c>
      <c r="J11" s="10">
        <f t="shared" ref="J11:J29" si="0">H11-I11</f>
        <v>0</v>
      </c>
      <c r="K11" s="2"/>
      <c r="L11" s="71">
        <v>39598</v>
      </c>
      <c r="M11" s="2" t="s">
        <v>160</v>
      </c>
      <c r="N11" s="2" t="s">
        <v>564</v>
      </c>
      <c r="O11" s="11"/>
      <c r="P11" s="11"/>
      <c r="Q11" s="11"/>
      <c r="R11" s="11"/>
      <c r="S11" s="11"/>
    </row>
    <row r="12" spans="1:19" ht="38.25" customHeight="1">
      <c r="A12" s="18" t="s">
        <v>163</v>
      </c>
      <c r="B12" s="2" t="s">
        <v>433</v>
      </c>
      <c r="C12" s="8" t="s">
        <v>123</v>
      </c>
      <c r="D12" s="8" t="s">
        <v>38</v>
      </c>
      <c r="E12" s="2" t="s">
        <v>684</v>
      </c>
      <c r="F12" s="2" t="s">
        <v>241</v>
      </c>
      <c r="G12" s="3">
        <v>1934</v>
      </c>
      <c r="H12" s="9">
        <v>104906.6</v>
      </c>
      <c r="I12" s="10">
        <v>104906.6</v>
      </c>
      <c r="J12" s="10">
        <f t="shared" si="0"/>
        <v>0</v>
      </c>
      <c r="K12" s="2"/>
      <c r="L12" s="71">
        <v>39598</v>
      </c>
      <c r="M12" s="2" t="s">
        <v>160</v>
      </c>
      <c r="N12" s="2" t="s">
        <v>564</v>
      </c>
      <c r="O12" s="11"/>
      <c r="P12" s="11"/>
      <c r="Q12" s="11"/>
      <c r="R12" s="11"/>
      <c r="S12" s="11"/>
    </row>
    <row r="13" spans="1:19" ht="38.25" customHeight="1">
      <c r="A13" s="18" t="s">
        <v>164</v>
      </c>
      <c r="B13" s="2" t="s">
        <v>433</v>
      </c>
      <c r="C13" s="8" t="s">
        <v>123</v>
      </c>
      <c r="D13" s="8" t="s">
        <v>39</v>
      </c>
      <c r="E13" s="2" t="s">
        <v>685</v>
      </c>
      <c r="F13" s="2" t="s">
        <v>242</v>
      </c>
      <c r="G13" s="3">
        <v>1934</v>
      </c>
      <c r="H13" s="9">
        <v>149983.28</v>
      </c>
      <c r="I13" s="10">
        <v>149983.28</v>
      </c>
      <c r="J13" s="10">
        <f t="shared" si="0"/>
        <v>0</v>
      </c>
      <c r="K13" s="2"/>
      <c r="L13" s="71">
        <v>39598</v>
      </c>
      <c r="M13" s="2" t="s">
        <v>160</v>
      </c>
      <c r="N13" s="2" t="s">
        <v>564</v>
      </c>
    </row>
    <row r="14" spans="1:19" ht="38.25" customHeight="1">
      <c r="A14" s="18" t="s">
        <v>165</v>
      </c>
      <c r="B14" s="2" t="s">
        <v>433</v>
      </c>
      <c r="C14" s="8" t="s">
        <v>123</v>
      </c>
      <c r="D14" s="8" t="s">
        <v>40</v>
      </c>
      <c r="E14" s="2"/>
      <c r="F14" s="2" t="s">
        <v>243</v>
      </c>
      <c r="G14" s="3">
        <v>1934</v>
      </c>
      <c r="H14" s="9">
        <v>75283.44</v>
      </c>
      <c r="I14" s="10">
        <v>75283.44</v>
      </c>
      <c r="J14" s="10">
        <f t="shared" si="0"/>
        <v>0</v>
      </c>
      <c r="K14" s="2"/>
      <c r="L14" s="71">
        <v>39598</v>
      </c>
      <c r="M14" s="2" t="s">
        <v>160</v>
      </c>
      <c r="N14" s="2" t="s">
        <v>564</v>
      </c>
    </row>
    <row r="15" spans="1:19" ht="38.25" customHeight="1">
      <c r="A15" s="18" t="s">
        <v>166</v>
      </c>
      <c r="B15" s="2" t="s">
        <v>433</v>
      </c>
      <c r="C15" s="8" t="s">
        <v>123</v>
      </c>
      <c r="D15" s="8" t="s">
        <v>49</v>
      </c>
      <c r="E15" s="2" t="s">
        <v>686</v>
      </c>
      <c r="F15" s="2" t="s">
        <v>226</v>
      </c>
      <c r="G15" s="3">
        <v>1985</v>
      </c>
      <c r="H15" s="9">
        <v>265017.2</v>
      </c>
      <c r="I15" s="10">
        <v>172269.88</v>
      </c>
      <c r="J15" s="10">
        <f t="shared" si="0"/>
        <v>92747.32</v>
      </c>
      <c r="K15" s="2"/>
      <c r="L15" s="71">
        <v>39598</v>
      </c>
      <c r="M15" s="2" t="s">
        <v>160</v>
      </c>
      <c r="N15" s="2" t="s">
        <v>564</v>
      </c>
    </row>
    <row r="16" spans="1:19" ht="38.25" customHeight="1">
      <c r="A16" s="18" t="s">
        <v>167</v>
      </c>
      <c r="B16" s="2" t="s">
        <v>433</v>
      </c>
      <c r="C16" s="8" t="s">
        <v>123</v>
      </c>
      <c r="D16" s="8" t="s">
        <v>50</v>
      </c>
      <c r="E16" s="2" t="s">
        <v>687</v>
      </c>
      <c r="F16" s="2" t="s">
        <v>227</v>
      </c>
      <c r="G16" s="3">
        <v>1985</v>
      </c>
      <c r="H16" s="9">
        <v>266164.13</v>
      </c>
      <c r="I16" s="10">
        <v>174649.82</v>
      </c>
      <c r="J16" s="10">
        <f t="shared" si="0"/>
        <v>91514.31</v>
      </c>
      <c r="K16" s="2"/>
      <c r="L16" s="71">
        <v>39598</v>
      </c>
      <c r="M16" s="2" t="s">
        <v>160</v>
      </c>
      <c r="N16" s="2" t="s">
        <v>564</v>
      </c>
    </row>
    <row r="17" spans="1:14" ht="38.25" customHeight="1">
      <c r="A17" s="18" t="s">
        <v>168</v>
      </c>
      <c r="B17" s="2" t="s">
        <v>433</v>
      </c>
      <c r="C17" s="8" t="s">
        <v>123</v>
      </c>
      <c r="D17" s="8" t="s">
        <v>51</v>
      </c>
      <c r="E17" s="2"/>
      <c r="F17" s="2" t="s">
        <v>228</v>
      </c>
      <c r="G17" s="3">
        <v>1985</v>
      </c>
      <c r="H17" s="9">
        <v>269569.3</v>
      </c>
      <c r="I17" s="10">
        <v>176884.02</v>
      </c>
      <c r="J17" s="10">
        <f t="shared" si="0"/>
        <v>92685.28</v>
      </c>
      <c r="K17" s="2"/>
      <c r="L17" s="71">
        <v>39598</v>
      </c>
      <c r="M17" s="2" t="s">
        <v>160</v>
      </c>
      <c r="N17" s="2" t="s">
        <v>564</v>
      </c>
    </row>
    <row r="18" spans="1:14" ht="38.25" customHeight="1">
      <c r="A18" s="18" t="s">
        <v>169</v>
      </c>
      <c r="B18" s="2" t="s">
        <v>433</v>
      </c>
      <c r="C18" s="8" t="s">
        <v>123</v>
      </c>
      <c r="D18" s="8" t="s">
        <v>52</v>
      </c>
      <c r="E18" s="2" t="s">
        <v>688</v>
      </c>
      <c r="F18" s="2" t="s">
        <v>231</v>
      </c>
      <c r="G18" s="3">
        <v>1981</v>
      </c>
      <c r="H18" s="9">
        <v>255316.35</v>
      </c>
      <c r="I18" s="10">
        <v>233825.88</v>
      </c>
      <c r="J18" s="10">
        <f t="shared" si="0"/>
        <v>21490.47</v>
      </c>
      <c r="K18" s="2"/>
      <c r="L18" s="71">
        <v>39598</v>
      </c>
      <c r="M18" s="2" t="s">
        <v>160</v>
      </c>
      <c r="N18" s="2" t="s">
        <v>564</v>
      </c>
    </row>
    <row r="19" spans="1:14" ht="38.25" customHeight="1">
      <c r="A19" s="18" t="s">
        <v>170</v>
      </c>
      <c r="B19" s="2" t="s">
        <v>433</v>
      </c>
      <c r="C19" s="8" t="s">
        <v>123</v>
      </c>
      <c r="D19" s="8" t="s">
        <v>53</v>
      </c>
      <c r="E19" s="2" t="s">
        <v>689</v>
      </c>
      <c r="F19" s="2" t="s">
        <v>222</v>
      </c>
      <c r="G19" s="3">
        <v>1980</v>
      </c>
      <c r="H19" s="9">
        <v>189945.16</v>
      </c>
      <c r="I19" s="10">
        <v>189945.16</v>
      </c>
      <c r="J19" s="10">
        <f t="shared" si="0"/>
        <v>0</v>
      </c>
      <c r="K19" s="2"/>
      <c r="L19" s="71">
        <v>39598</v>
      </c>
      <c r="M19" s="2" t="s">
        <v>160</v>
      </c>
      <c r="N19" s="2" t="s">
        <v>564</v>
      </c>
    </row>
    <row r="20" spans="1:14" ht="38.25" customHeight="1">
      <c r="A20" s="18" t="s">
        <v>171</v>
      </c>
      <c r="B20" s="2" t="s">
        <v>433</v>
      </c>
      <c r="C20" s="8" t="s">
        <v>123</v>
      </c>
      <c r="D20" s="8" t="s">
        <v>54</v>
      </c>
      <c r="E20" s="2" t="s">
        <v>690</v>
      </c>
      <c r="F20" s="2" t="s">
        <v>237</v>
      </c>
      <c r="G20" s="3">
        <v>1976</v>
      </c>
      <c r="H20" s="9">
        <v>188067.48</v>
      </c>
      <c r="I20" s="10">
        <v>188067.48</v>
      </c>
      <c r="J20" s="10">
        <f t="shared" si="0"/>
        <v>0</v>
      </c>
      <c r="K20" s="2"/>
      <c r="L20" s="71">
        <v>39598</v>
      </c>
      <c r="M20" s="2" t="s">
        <v>160</v>
      </c>
      <c r="N20" s="2" t="s">
        <v>564</v>
      </c>
    </row>
    <row r="21" spans="1:14" ht="38.25" customHeight="1">
      <c r="A21" s="18" t="s">
        <v>172</v>
      </c>
      <c r="B21" s="2" t="s">
        <v>433</v>
      </c>
      <c r="C21" s="8" t="s">
        <v>123</v>
      </c>
      <c r="D21" s="8" t="s">
        <v>55</v>
      </c>
      <c r="E21" s="2" t="s">
        <v>691</v>
      </c>
      <c r="F21" s="2" t="s">
        <v>224</v>
      </c>
      <c r="G21" s="3">
        <v>1987</v>
      </c>
      <c r="H21" s="9">
        <v>231806</v>
      </c>
      <c r="I21" s="10">
        <v>134400.92000000001</v>
      </c>
      <c r="J21" s="10">
        <f t="shared" si="0"/>
        <v>97405.079999999987</v>
      </c>
      <c r="K21" s="2"/>
      <c r="L21" s="71">
        <v>39598</v>
      </c>
      <c r="M21" s="2" t="s">
        <v>160</v>
      </c>
      <c r="N21" s="2" t="s">
        <v>564</v>
      </c>
    </row>
    <row r="22" spans="1:14" ht="38.25" customHeight="1">
      <c r="A22" s="18" t="s">
        <v>173</v>
      </c>
      <c r="B22" s="2" t="s">
        <v>433</v>
      </c>
      <c r="C22" s="8" t="s">
        <v>123</v>
      </c>
      <c r="D22" s="8" t="s">
        <v>56</v>
      </c>
      <c r="E22" s="2"/>
      <c r="F22" s="2" t="s">
        <v>239</v>
      </c>
      <c r="G22" s="3">
        <v>1976</v>
      </c>
      <c r="H22" s="9">
        <v>180689.18</v>
      </c>
      <c r="I22" s="10">
        <v>180689.18</v>
      </c>
      <c r="J22" s="10">
        <f t="shared" si="0"/>
        <v>0</v>
      </c>
      <c r="K22" s="2"/>
      <c r="L22" s="71">
        <v>39598</v>
      </c>
      <c r="M22" s="2" t="s">
        <v>160</v>
      </c>
      <c r="N22" s="2" t="s">
        <v>564</v>
      </c>
    </row>
    <row r="23" spans="1:14" ht="38.25" customHeight="1">
      <c r="A23" s="18" t="s">
        <v>174</v>
      </c>
      <c r="B23" s="2" t="s">
        <v>433</v>
      </c>
      <c r="C23" s="8" t="s">
        <v>123</v>
      </c>
      <c r="D23" s="8" t="s">
        <v>57</v>
      </c>
      <c r="E23" s="2"/>
      <c r="F23" s="2" t="s">
        <v>229</v>
      </c>
      <c r="G23" s="3">
        <v>1985</v>
      </c>
      <c r="H23" s="9">
        <v>296907.8</v>
      </c>
      <c r="I23" s="10">
        <v>133413.73000000001</v>
      </c>
      <c r="J23" s="10">
        <f t="shared" si="0"/>
        <v>163494.06999999998</v>
      </c>
      <c r="K23" s="2"/>
      <c r="L23" s="71">
        <v>39598</v>
      </c>
      <c r="M23" s="2" t="s">
        <v>160</v>
      </c>
      <c r="N23" s="2" t="s">
        <v>564</v>
      </c>
    </row>
    <row r="24" spans="1:14" ht="38.25" customHeight="1">
      <c r="A24" s="18" t="s">
        <v>175</v>
      </c>
      <c r="B24" s="2" t="s">
        <v>433</v>
      </c>
      <c r="C24" s="8" t="s">
        <v>123</v>
      </c>
      <c r="D24" s="8" t="s">
        <v>58</v>
      </c>
      <c r="E24" s="2" t="s">
        <v>692</v>
      </c>
      <c r="F24" s="2" t="s">
        <v>240</v>
      </c>
      <c r="G24" s="3">
        <v>1976</v>
      </c>
      <c r="H24" s="9">
        <v>173514.71</v>
      </c>
      <c r="I24" s="10">
        <v>173514.71</v>
      </c>
      <c r="J24" s="10">
        <f t="shared" si="0"/>
        <v>0</v>
      </c>
      <c r="K24" s="2"/>
      <c r="L24" s="71">
        <v>39598</v>
      </c>
      <c r="M24" s="2" t="s">
        <v>160</v>
      </c>
      <c r="N24" s="2" t="s">
        <v>564</v>
      </c>
    </row>
    <row r="25" spans="1:14" ht="38.25" customHeight="1">
      <c r="A25" s="18" t="s">
        <v>176</v>
      </c>
      <c r="B25" s="2" t="s">
        <v>433</v>
      </c>
      <c r="C25" s="8" t="s">
        <v>123</v>
      </c>
      <c r="D25" s="8" t="s">
        <v>59</v>
      </c>
      <c r="E25" s="2" t="s">
        <v>693</v>
      </c>
      <c r="F25" s="2" t="s">
        <v>238</v>
      </c>
      <c r="G25" s="3">
        <v>1976</v>
      </c>
      <c r="H25" s="9">
        <v>173665.96</v>
      </c>
      <c r="I25" s="10">
        <v>173665.96</v>
      </c>
      <c r="J25" s="10">
        <f t="shared" si="0"/>
        <v>0</v>
      </c>
      <c r="K25" s="2"/>
      <c r="L25" s="71">
        <v>39598</v>
      </c>
      <c r="M25" s="2" t="s">
        <v>160</v>
      </c>
      <c r="N25" s="2" t="s">
        <v>564</v>
      </c>
    </row>
    <row r="26" spans="1:14" ht="38.25" customHeight="1">
      <c r="A26" s="18" t="s">
        <v>177</v>
      </c>
      <c r="B26" s="2" t="s">
        <v>433</v>
      </c>
      <c r="C26" s="8" t="s">
        <v>123</v>
      </c>
      <c r="D26" s="8" t="s">
        <v>60</v>
      </c>
      <c r="E26" s="2"/>
      <c r="F26" s="2" t="s">
        <v>232</v>
      </c>
      <c r="G26" s="3">
        <v>1981</v>
      </c>
      <c r="H26" s="9">
        <v>257603.48</v>
      </c>
      <c r="I26" s="10">
        <v>235920.73</v>
      </c>
      <c r="J26" s="10">
        <f t="shared" si="0"/>
        <v>21682.75</v>
      </c>
      <c r="K26" s="2"/>
      <c r="L26" s="71">
        <v>39598</v>
      </c>
      <c r="M26" s="2" t="s">
        <v>160</v>
      </c>
      <c r="N26" s="2" t="s">
        <v>564</v>
      </c>
    </row>
    <row r="27" spans="1:14" ht="38.25" customHeight="1">
      <c r="A27" s="18" t="s">
        <v>178</v>
      </c>
      <c r="B27" s="2" t="s">
        <v>433</v>
      </c>
      <c r="C27" s="8" t="s">
        <v>123</v>
      </c>
      <c r="D27" s="8" t="s">
        <v>61</v>
      </c>
      <c r="E27" s="2"/>
      <c r="F27" s="2" t="s">
        <v>233</v>
      </c>
      <c r="G27" s="3">
        <v>1981</v>
      </c>
      <c r="H27" s="9">
        <v>249650.02</v>
      </c>
      <c r="I27" s="10">
        <v>228636.5</v>
      </c>
      <c r="J27" s="10">
        <f t="shared" si="0"/>
        <v>21013.51999999999</v>
      </c>
      <c r="K27" s="2"/>
      <c r="L27" s="71">
        <v>39598</v>
      </c>
      <c r="M27" s="2" t="s">
        <v>160</v>
      </c>
      <c r="N27" s="2" t="s">
        <v>564</v>
      </c>
    </row>
    <row r="28" spans="1:14" ht="38.25" customHeight="1">
      <c r="A28" s="18" t="s">
        <v>179</v>
      </c>
      <c r="B28" s="2" t="s">
        <v>433</v>
      </c>
      <c r="C28" s="8" t="s">
        <v>123</v>
      </c>
      <c r="D28" s="8" t="s">
        <v>62</v>
      </c>
      <c r="E28" s="2" t="s">
        <v>694</v>
      </c>
      <c r="F28" s="2" t="s">
        <v>235</v>
      </c>
      <c r="G28" s="3">
        <v>1984</v>
      </c>
      <c r="H28" s="9">
        <v>369449.91</v>
      </c>
      <c r="I28" s="10">
        <v>247903.44</v>
      </c>
      <c r="J28" s="10">
        <f t="shared" si="0"/>
        <v>121546.46999999997</v>
      </c>
      <c r="K28" s="2"/>
      <c r="L28" s="71">
        <v>39598</v>
      </c>
      <c r="M28" s="2" t="s">
        <v>160</v>
      </c>
      <c r="N28" s="2" t="s">
        <v>564</v>
      </c>
    </row>
    <row r="29" spans="1:14" ht="38.25" customHeight="1">
      <c r="A29" s="18" t="s">
        <v>180</v>
      </c>
      <c r="B29" s="2" t="s">
        <v>433</v>
      </c>
      <c r="C29" s="8" t="s">
        <v>123</v>
      </c>
      <c r="D29" s="8" t="s">
        <v>63</v>
      </c>
      <c r="E29" s="2" t="s">
        <v>695</v>
      </c>
      <c r="F29" s="2" t="s">
        <v>234</v>
      </c>
      <c r="G29" s="3">
        <v>1981</v>
      </c>
      <c r="H29" s="9">
        <v>254424.32000000001</v>
      </c>
      <c r="I29" s="10">
        <v>230332.22</v>
      </c>
      <c r="J29" s="10">
        <f t="shared" si="0"/>
        <v>24092.100000000006</v>
      </c>
      <c r="K29" s="2"/>
      <c r="L29" s="71">
        <v>39598</v>
      </c>
      <c r="M29" s="2" t="s">
        <v>160</v>
      </c>
      <c r="N29" s="2" t="s">
        <v>564</v>
      </c>
    </row>
    <row r="30" spans="1:14" ht="38.25" customHeight="1">
      <c r="A30" s="18" t="s">
        <v>181</v>
      </c>
      <c r="B30" s="2" t="s">
        <v>433</v>
      </c>
      <c r="C30" s="8" t="s">
        <v>123</v>
      </c>
      <c r="D30" s="8" t="s">
        <v>64</v>
      </c>
      <c r="E30" s="2" t="s">
        <v>696</v>
      </c>
      <c r="F30" s="2" t="s">
        <v>230</v>
      </c>
      <c r="G30" s="3">
        <v>1985</v>
      </c>
      <c r="H30" s="9">
        <v>149427.57999999999</v>
      </c>
      <c r="I30" s="10">
        <v>41901.480000000003</v>
      </c>
      <c r="J30" s="10">
        <f t="shared" ref="J30:J63" si="1">H30-I30</f>
        <v>107526.09999999998</v>
      </c>
      <c r="K30" s="2"/>
      <c r="L30" s="71">
        <v>39598</v>
      </c>
      <c r="M30" s="2" t="s">
        <v>160</v>
      </c>
      <c r="N30" s="2" t="s">
        <v>564</v>
      </c>
    </row>
    <row r="31" spans="1:14" ht="38.25" customHeight="1">
      <c r="A31" s="18" t="s">
        <v>182</v>
      </c>
      <c r="B31" s="2" t="s">
        <v>433</v>
      </c>
      <c r="C31" s="8" t="s">
        <v>123</v>
      </c>
      <c r="D31" s="8" t="s">
        <v>65</v>
      </c>
      <c r="E31" s="2" t="s">
        <v>697</v>
      </c>
      <c r="F31" s="2" t="s">
        <v>225</v>
      </c>
      <c r="G31" s="3">
        <v>1987</v>
      </c>
      <c r="H31" s="9">
        <v>137956.32</v>
      </c>
      <c r="I31" s="10">
        <v>35771.870000000003</v>
      </c>
      <c r="J31" s="10">
        <f t="shared" si="1"/>
        <v>102184.45000000001</v>
      </c>
      <c r="K31" s="2"/>
      <c r="L31" s="71">
        <v>39598</v>
      </c>
      <c r="M31" s="2" t="s">
        <v>160</v>
      </c>
      <c r="N31" s="2" t="s">
        <v>564</v>
      </c>
    </row>
    <row r="32" spans="1:14" ht="38.25" customHeight="1">
      <c r="A32" s="18" t="s">
        <v>183</v>
      </c>
      <c r="B32" s="2" t="s">
        <v>433</v>
      </c>
      <c r="C32" s="8" t="s">
        <v>123</v>
      </c>
      <c r="D32" s="2" t="s">
        <v>146</v>
      </c>
      <c r="E32" s="2" t="s">
        <v>698</v>
      </c>
      <c r="F32" s="2" t="s">
        <v>535</v>
      </c>
      <c r="G32" s="3">
        <v>1987</v>
      </c>
      <c r="H32" s="92">
        <v>30437.43</v>
      </c>
      <c r="I32" s="92">
        <v>30437.43</v>
      </c>
      <c r="J32" s="10">
        <f t="shared" si="1"/>
        <v>0</v>
      </c>
      <c r="K32" s="2"/>
      <c r="L32" s="71">
        <v>39598</v>
      </c>
      <c r="M32" s="2" t="s">
        <v>160</v>
      </c>
      <c r="N32" s="2" t="s">
        <v>564</v>
      </c>
    </row>
    <row r="33" spans="1:19" ht="38.25" customHeight="1">
      <c r="A33" s="18" t="s">
        <v>184</v>
      </c>
      <c r="B33" s="2" t="s">
        <v>433</v>
      </c>
      <c r="C33" s="8" t="s">
        <v>123</v>
      </c>
      <c r="D33" s="2" t="s">
        <v>147</v>
      </c>
      <c r="E33" s="2" t="s">
        <v>699</v>
      </c>
      <c r="F33" s="2" t="s">
        <v>534</v>
      </c>
      <c r="G33" s="3">
        <v>1987</v>
      </c>
      <c r="H33" s="92">
        <v>45027.28</v>
      </c>
      <c r="I33" s="92">
        <v>45027.28</v>
      </c>
      <c r="J33" s="10">
        <f t="shared" si="1"/>
        <v>0</v>
      </c>
      <c r="K33" s="2"/>
      <c r="L33" s="71">
        <v>39598</v>
      </c>
      <c r="M33" s="2" t="s">
        <v>160</v>
      </c>
      <c r="N33" s="2" t="s">
        <v>564</v>
      </c>
    </row>
    <row r="34" spans="1:19" ht="38.25" customHeight="1">
      <c r="A34" s="18" t="s">
        <v>185</v>
      </c>
      <c r="B34" s="2" t="s">
        <v>433</v>
      </c>
      <c r="C34" s="8" t="s">
        <v>123</v>
      </c>
      <c r="D34" s="2" t="s">
        <v>145</v>
      </c>
      <c r="E34" s="2" t="s">
        <v>700</v>
      </c>
      <c r="F34" s="2" t="s">
        <v>533</v>
      </c>
      <c r="G34" s="3">
        <v>1987</v>
      </c>
      <c r="H34" s="9">
        <v>26915.75</v>
      </c>
      <c r="I34" s="10">
        <v>26915.75</v>
      </c>
      <c r="J34" s="10">
        <f t="shared" si="1"/>
        <v>0</v>
      </c>
      <c r="K34" s="2"/>
      <c r="L34" s="71">
        <v>39598</v>
      </c>
      <c r="M34" s="2" t="s">
        <v>160</v>
      </c>
      <c r="N34" s="2" t="s">
        <v>564</v>
      </c>
    </row>
    <row r="35" spans="1:19" ht="38.25" customHeight="1">
      <c r="A35" s="18" t="s">
        <v>186</v>
      </c>
      <c r="B35" s="2" t="s">
        <v>433</v>
      </c>
      <c r="C35" s="8" t="s">
        <v>123</v>
      </c>
      <c r="D35" s="2" t="s">
        <v>148</v>
      </c>
      <c r="E35" s="2" t="s">
        <v>701</v>
      </c>
      <c r="F35" s="2" t="s">
        <v>532</v>
      </c>
      <c r="G35" s="3">
        <v>1987</v>
      </c>
      <c r="H35" s="92">
        <v>47542.78</v>
      </c>
      <c r="I35" s="92">
        <v>47542.78</v>
      </c>
      <c r="J35" s="10">
        <f t="shared" si="1"/>
        <v>0</v>
      </c>
      <c r="K35" s="2"/>
      <c r="L35" s="71">
        <v>39598</v>
      </c>
      <c r="M35" s="2" t="s">
        <v>160</v>
      </c>
      <c r="N35" s="2" t="s">
        <v>564</v>
      </c>
    </row>
    <row r="36" spans="1:19" ht="38.25" customHeight="1">
      <c r="A36" s="18" t="s">
        <v>187</v>
      </c>
      <c r="B36" s="2" t="s">
        <v>433</v>
      </c>
      <c r="C36" s="8" t="s">
        <v>123</v>
      </c>
      <c r="D36" s="2" t="s">
        <v>151</v>
      </c>
      <c r="E36" s="2" t="s">
        <v>702</v>
      </c>
      <c r="F36" s="2" t="s">
        <v>531</v>
      </c>
      <c r="G36" s="3">
        <v>1987</v>
      </c>
      <c r="H36" s="92">
        <v>29179.69</v>
      </c>
      <c r="I36" s="92">
        <v>29179.69</v>
      </c>
      <c r="J36" s="10">
        <f t="shared" si="1"/>
        <v>0</v>
      </c>
      <c r="K36" s="2"/>
      <c r="L36" s="71">
        <v>39598</v>
      </c>
      <c r="M36" s="2" t="s">
        <v>160</v>
      </c>
      <c r="N36" s="2" t="s">
        <v>564</v>
      </c>
    </row>
    <row r="37" spans="1:19" ht="38.25" customHeight="1">
      <c r="A37" s="18" t="s">
        <v>188</v>
      </c>
      <c r="B37" s="2" t="s">
        <v>433</v>
      </c>
      <c r="C37" s="8" t="s">
        <v>123</v>
      </c>
      <c r="D37" s="2" t="s">
        <v>152</v>
      </c>
      <c r="E37" s="2" t="s">
        <v>703</v>
      </c>
      <c r="F37" s="2" t="s">
        <v>530</v>
      </c>
      <c r="G37" s="3">
        <v>1987</v>
      </c>
      <c r="H37" s="92">
        <v>46285.02</v>
      </c>
      <c r="I37" s="92">
        <v>46285.02</v>
      </c>
      <c r="J37" s="10">
        <f t="shared" si="1"/>
        <v>0</v>
      </c>
      <c r="K37" s="2"/>
      <c r="L37" s="71">
        <v>39598</v>
      </c>
      <c r="M37" s="2" t="s">
        <v>160</v>
      </c>
      <c r="N37" s="2" t="s">
        <v>564</v>
      </c>
    </row>
    <row r="38" spans="1:19" ht="51.75" customHeight="1">
      <c r="A38" s="18" t="s">
        <v>189</v>
      </c>
      <c r="B38" s="2" t="s">
        <v>433</v>
      </c>
      <c r="C38" s="8" t="s">
        <v>123</v>
      </c>
      <c r="D38" s="2" t="s">
        <v>153</v>
      </c>
      <c r="E38" s="2" t="s">
        <v>704</v>
      </c>
      <c r="F38" s="2" t="s">
        <v>529</v>
      </c>
      <c r="G38" s="3">
        <v>1987</v>
      </c>
      <c r="H38" s="92">
        <v>43769.53</v>
      </c>
      <c r="I38" s="92">
        <v>43769.53</v>
      </c>
      <c r="J38" s="10">
        <f t="shared" si="1"/>
        <v>0</v>
      </c>
      <c r="K38" s="2"/>
      <c r="L38" s="71">
        <v>39598</v>
      </c>
      <c r="M38" s="2" t="s">
        <v>160</v>
      </c>
      <c r="N38" s="2" t="s">
        <v>564</v>
      </c>
    </row>
    <row r="39" spans="1:19" ht="38.25" customHeight="1">
      <c r="A39" s="18" t="s">
        <v>190</v>
      </c>
      <c r="B39" s="2" t="s">
        <v>433</v>
      </c>
      <c r="C39" s="8" t="s">
        <v>123</v>
      </c>
      <c r="D39" s="2" t="s">
        <v>150</v>
      </c>
      <c r="E39" s="2"/>
      <c r="F39" s="2" t="s">
        <v>528</v>
      </c>
      <c r="G39" s="3">
        <v>1987</v>
      </c>
      <c r="H39" s="92">
        <v>19872.38</v>
      </c>
      <c r="I39" s="92">
        <v>19872.38</v>
      </c>
      <c r="J39" s="10">
        <f t="shared" si="1"/>
        <v>0</v>
      </c>
      <c r="K39" s="2"/>
      <c r="L39" s="71">
        <v>39598</v>
      </c>
      <c r="M39" s="2" t="s">
        <v>160</v>
      </c>
      <c r="N39" s="2" t="s">
        <v>564</v>
      </c>
    </row>
    <row r="40" spans="1:19" ht="38.25" customHeight="1">
      <c r="A40" s="18" t="s">
        <v>191</v>
      </c>
      <c r="B40" s="2" t="s">
        <v>433</v>
      </c>
      <c r="C40" s="8" t="s">
        <v>123</v>
      </c>
      <c r="D40" s="2" t="s">
        <v>149</v>
      </c>
      <c r="E40" s="2" t="s">
        <v>705</v>
      </c>
      <c r="F40" s="2" t="s">
        <v>527</v>
      </c>
      <c r="G40" s="3">
        <v>1987</v>
      </c>
      <c r="H40" s="92">
        <v>49052.06</v>
      </c>
      <c r="I40" s="92">
        <v>49052.06</v>
      </c>
      <c r="J40" s="10">
        <f t="shared" si="1"/>
        <v>0</v>
      </c>
      <c r="K40" s="2"/>
      <c r="L40" s="71">
        <v>39598</v>
      </c>
      <c r="M40" s="2" t="s">
        <v>160</v>
      </c>
      <c r="N40" s="2" t="s">
        <v>564</v>
      </c>
    </row>
    <row r="41" spans="1:19" ht="38.25" customHeight="1">
      <c r="A41" s="18" t="s">
        <v>192</v>
      </c>
      <c r="B41" s="2" t="s">
        <v>433</v>
      </c>
      <c r="C41" s="8" t="s">
        <v>123</v>
      </c>
      <c r="D41" s="8" t="s">
        <v>66</v>
      </c>
      <c r="E41" s="2" t="s">
        <v>706</v>
      </c>
      <c r="F41" s="2" t="s">
        <v>223</v>
      </c>
      <c r="G41" s="3">
        <v>1980</v>
      </c>
      <c r="H41" s="9">
        <v>69485.259999999995</v>
      </c>
      <c r="I41" s="10">
        <v>25699.85</v>
      </c>
      <c r="J41" s="10">
        <f t="shared" si="1"/>
        <v>43785.409999999996</v>
      </c>
      <c r="K41" s="2"/>
      <c r="L41" s="71">
        <v>39598</v>
      </c>
      <c r="M41" s="2" t="s">
        <v>160</v>
      </c>
      <c r="N41" s="2" t="s">
        <v>564</v>
      </c>
    </row>
    <row r="42" spans="1:19" ht="38.25" customHeight="1">
      <c r="A42" s="18" t="s">
        <v>193</v>
      </c>
      <c r="B42" s="2" t="s">
        <v>433</v>
      </c>
      <c r="C42" s="8" t="s">
        <v>123</v>
      </c>
      <c r="D42" s="8" t="s">
        <v>536</v>
      </c>
      <c r="E42" s="2"/>
      <c r="F42" s="2" t="s">
        <v>537</v>
      </c>
      <c r="G42" s="3">
        <v>1980</v>
      </c>
      <c r="H42" s="15">
        <v>83915.77</v>
      </c>
      <c r="I42" s="15">
        <v>83915.77</v>
      </c>
      <c r="J42" s="10">
        <f t="shared" si="1"/>
        <v>0</v>
      </c>
      <c r="K42" s="2"/>
      <c r="L42" s="71">
        <v>42389</v>
      </c>
      <c r="M42" s="2" t="s">
        <v>160</v>
      </c>
      <c r="N42" s="2" t="s">
        <v>564</v>
      </c>
    </row>
    <row r="43" spans="1:19" ht="38.25" customHeight="1">
      <c r="A43" s="18" t="s">
        <v>194</v>
      </c>
      <c r="B43" s="2" t="s">
        <v>433</v>
      </c>
      <c r="C43" s="8" t="s">
        <v>129</v>
      </c>
      <c r="D43" s="8" t="s">
        <v>130</v>
      </c>
      <c r="E43" s="2" t="s">
        <v>707</v>
      </c>
      <c r="F43" s="2" t="s">
        <v>539</v>
      </c>
      <c r="G43" s="3">
        <v>1962</v>
      </c>
      <c r="H43" s="9">
        <v>60219.95</v>
      </c>
      <c r="I43" s="10">
        <v>60219.95</v>
      </c>
      <c r="J43" s="10">
        <f t="shared" si="1"/>
        <v>0</v>
      </c>
      <c r="K43" s="2"/>
      <c r="L43" s="71">
        <v>39598</v>
      </c>
      <c r="M43" s="2" t="s">
        <v>160</v>
      </c>
      <c r="N43" s="2" t="s">
        <v>564</v>
      </c>
      <c r="O43" s="11"/>
      <c r="P43" s="11"/>
      <c r="Q43" s="11"/>
      <c r="R43" s="11"/>
      <c r="S43" s="11"/>
    </row>
    <row r="44" spans="1:19" ht="38.25" customHeight="1">
      <c r="A44" s="18" t="s">
        <v>195</v>
      </c>
      <c r="B44" s="2" t="s">
        <v>433</v>
      </c>
      <c r="C44" s="8" t="s">
        <v>123</v>
      </c>
      <c r="D44" s="8" t="s">
        <v>131</v>
      </c>
      <c r="E44" s="2"/>
      <c r="F44" s="2" t="s">
        <v>538</v>
      </c>
      <c r="G44" s="3">
        <v>1962</v>
      </c>
      <c r="H44" s="9">
        <v>26637.95</v>
      </c>
      <c r="I44" s="10">
        <v>26637.95</v>
      </c>
      <c r="J44" s="10">
        <f t="shared" si="1"/>
        <v>0</v>
      </c>
      <c r="K44" s="2"/>
      <c r="L44" s="71">
        <v>39598</v>
      </c>
      <c r="M44" s="2" t="s">
        <v>160</v>
      </c>
      <c r="N44" s="2" t="s">
        <v>564</v>
      </c>
      <c r="O44" s="11"/>
      <c r="P44" s="11"/>
      <c r="Q44" s="11"/>
      <c r="R44" s="11"/>
      <c r="S44" s="11"/>
    </row>
    <row r="45" spans="1:19" ht="38.25" customHeight="1">
      <c r="A45" s="18" t="s">
        <v>196</v>
      </c>
      <c r="B45" s="2" t="s">
        <v>433</v>
      </c>
      <c r="C45" s="8" t="s">
        <v>123</v>
      </c>
      <c r="D45" s="8" t="s">
        <v>78</v>
      </c>
      <c r="E45" s="2" t="s">
        <v>708</v>
      </c>
      <c r="F45" s="2" t="s">
        <v>220</v>
      </c>
      <c r="G45" s="3">
        <v>1958</v>
      </c>
      <c r="H45" s="9">
        <v>178519.19</v>
      </c>
      <c r="I45" s="10">
        <v>77628.22</v>
      </c>
      <c r="J45" s="10">
        <f t="shared" si="1"/>
        <v>100890.97</v>
      </c>
      <c r="K45" s="2"/>
      <c r="L45" s="71">
        <v>39598</v>
      </c>
      <c r="M45" s="2" t="s">
        <v>160</v>
      </c>
      <c r="N45" s="2" t="s">
        <v>564</v>
      </c>
    </row>
    <row r="46" spans="1:19" ht="38.25" customHeight="1">
      <c r="A46" s="18" t="s">
        <v>197</v>
      </c>
      <c r="B46" s="2" t="s">
        <v>433</v>
      </c>
      <c r="C46" s="8" t="s">
        <v>123</v>
      </c>
      <c r="D46" s="8" t="s">
        <v>79</v>
      </c>
      <c r="E46" s="2"/>
      <c r="F46" s="2" t="s">
        <v>221</v>
      </c>
      <c r="G46" s="3">
        <v>1958</v>
      </c>
      <c r="H46" s="9">
        <v>38139.31</v>
      </c>
      <c r="I46" s="10">
        <v>38139.31</v>
      </c>
      <c r="J46" s="10">
        <f t="shared" si="1"/>
        <v>0</v>
      </c>
      <c r="K46" s="2"/>
      <c r="L46" s="71">
        <v>39598</v>
      </c>
      <c r="M46" s="2" t="s">
        <v>160</v>
      </c>
      <c r="N46" s="2" t="s">
        <v>564</v>
      </c>
    </row>
    <row r="47" spans="1:19" ht="38.25" customHeight="1">
      <c r="A47" s="18" t="s">
        <v>198</v>
      </c>
      <c r="B47" s="2" t="s">
        <v>433</v>
      </c>
      <c r="C47" s="8" t="s">
        <v>123</v>
      </c>
      <c r="D47" s="8" t="s">
        <v>80</v>
      </c>
      <c r="E47" s="2"/>
      <c r="F47" s="2" t="s">
        <v>213</v>
      </c>
      <c r="G47" s="3">
        <v>1916</v>
      </c>
      <c r="H47" s="9">
        <v>53762.5</v>
      </c>
      <c r="I47" s="10">
        <v>53762.5</v>
      </c>
      <c r="J47" s="10">
        <f t="shared" si="1"/>
        <v>0</v>
      </c>
      <c r="K47" s="2"/>
      <c r="L47" s="71">
        <v>39598</v>
      </c>
      <c r="M47" s="2" t="s">
        <v>160</v>
      </c>
      <c r="N47" s="2" t="s">
        <v>564</v>
      </c>
    </row>
    <row r="48" spans="1:19" ht="38.25" customHeight="1">
      <c r="A48" s="18" t="s">
        <v>199</v>
      </c>
      <c r="B48" s="2" t="s">
        <v>433</v>
      </c>
      <c r="C48" s="8" t="s">
        <v>123</v>
      </c>
      <c r="D48" s="8" t="s">
        <v>81</v>
      </c>
      <c r="E48" s="2"/>
      <c r="F48" s="2" t="s">
        <v>214</v>
      </c>
      <c r="G48" s="3">
        <v>1916</v>
      </c>
      <c r="H48" s="9">
        <v>18400</v>
      </c>
      <c r="I48" s="10">
        <v>18400</v>
      </c>
      <c r="J48" s="10">
        <f t="shared" si="1"/>
        <v>0</v>
      </c>
      <c r="K48" s="2"/>
      <c r="L48" s="71">
        <v>39598</v>
      </c>
      <c r="M48" s="2" t="s">
        <v>160</v>
      </c>
      <c r="N48" s="2" t="s">
        <v>564</v>
      </c>
    </row>
    <row r="49" spans="1:19" ht="38.25" customHeight="1">
      <c r="A49" s="18" t="s">
        <v>200</v>
      </c>
      <c r="B49" s="2" t="s">
        <v>433</v>
      </c>
      <c r="C49" s="8" t="s">
        <v>123</v>
      </c>
      <c r="D49" s="8" t="s">
        <v>82</v>
      </c>
      <c r="E49" s="2"/>
      <c r="F49" s="2" t="s">
        <v>215</v>
      </c>
      <c r="G49" s="3">
        <v>1916</v>
      </c>
      <c r="H49" s="9">
        <v>27887.5</v>
      </c>
      <c r="I49" s="10">
        <v>27887.5</v>
      </c>
      <c r="J49" s="10">
        <f t="shared" si="1"/>
        <v>0</v>
      </c>
      <c r="K49" s="2"/>
      <c r="L49" s="71">
        <v>39598</v>
      </c>
      <c r="M49" s="2" t="s">
        <v>160</v>
      </c>
      <c r="N49" s="2" t="s">
        <v>564</v>
      </c>
    </row>
    <row r="50" spans="1:19" ht="38.25" customHeight="1">
      <c r="A50" s="18" t="s">
        <v>201</v>
      </c>
      <c r="B50" s="2" t="s">
        <v>433</v>
      </c>
      <c r="C50" s="8" t="s">
        <v>123</v>
      </c>
      <c r="D50" s="8" t="s">
        <v>83</v>
      </c>
      <c r="E50" s="2" t="s">
        <v>709</v>
      </c>
      <c r="F50" s="2" t="s">
        <v>216</v>
      </c>
      <c r="G50" s="3">
        <v>1916</v>
      </c>
      <c r="H50" s="9">
        <v>154848.44</v>
      </c>
      <c r="I50" s="10">
        <v>154848.44</v>
      </c>
      <c r="J50" s="10">
        <f t="shared" si="1"/>
        <v>0</v>
      </c>
      <c r="K50" s="2"/>
      <c r="L50" s="71">
        <v>39598</v>
      </c>
      <c r="M50" s="2" t="s">
        <v>160</v>
      </c>
      <c r="N50" s="2" t="s">
        <v>564</v>
      </c>
    </row>
    <row r="51" spans="1:19" ht="38.25" customHeight="1">
      <c r="A51" s="18" t="s">
        <v>202</v>
      </c>
      <c r="B51" s="2" t="s">
        <v>433</v>
      </c>
      <c r="C51" s="8" t="s">
        <v>123</v>
      </c>
      <c r="D51" s="8" t="s">
        <v>84</v>
      </c>
      <c r="E51" s="2"/>
      <c r="F51" s="2" t="s">
        <v>217</v>
      </c>
      <c r="G51" s="3">
        <v>1916</v>
      </c>
      <c r="H51" s="9">
        <v>108821.3</v>
      </c>
      <c r="I51" s="10">
        <v>108821.3</v>
      </c>
      <c r="J51" s="10">
        <f t="shared" si="1"/>
        <v>0</v>
      </c>
      <c r="K51" s="2"/>
      <c r="L51" s="71">
        <v>39598</v>
      </c>
      <c r="M51" s="2" t="s">
        <v>160</v>
      </c>
      <c r="N51" s="2" t="s">
        <v>564</v>
      </c>
    </row>
    <row r="52" spans="1:19" ht="38.25" customHeight="1">
      <c r="A52" s="18" t="s">
        <v>203</v>
      </c>
      <c r="B52" s="2" t="s">
        <v>433</v>
      </c>
      <c r="C52" s="8" t="s">
        <v>123</v>
      </c>
      <c r="D52" s="8" t="s">
        <v>85</v>
      </c>
      <c r="E52" s="2" t="s">
        <v>710</v>
      </c>
      <c r="F52" s="2" t="s">
        <v>218</v>
      </c>
      <c r="G52" s="3">
        <v>1916</v>
      </c>
      <c r="H52" s="9">
        <v>160601.82999999999</v>
      </c>
      <c r="I52" s="10">
        <v>160601.82999999999</v>
      </c>
      <c r="J52" s="10">
        <f t="shared" si="1"/>
        <v>0</v>
      </c>
      <c r="K52" s="2"/>
      <c r="L52" s="71">
        <v>39598</v>
      </c>
      <c r="M52" s="2" t="s">
        <v>160</v>
      </c>
      <c r="N52" s="2" t="s">
        <v>564</v>
      </c>
    </row>
    <row r="53" spans="1:19" ht="38.25" customHeight="1">
      <c r="A53" s="18" t="s">
        <v>204</v>
      </c>
      <c r="B53" s="28" t="s">
        <v>433</v>
      </c>
      <c r="C53" s="29" t="s">
        <v>123</v>
      </c>
      <c r="D53" s="29" t="s">
        <v>86</v>
      </c>
      <c r="E53" s="28"/>
      <c r="F53" s="28" t="s">
        <v>219</v>
      </c>
      <c r="G53" s="3">
        <v>1916</v>
      </c>
      <c r="H53" s="9">
        <v>118684.25</v>
      </c>
      <c r="I53" s="10">
        <v>118684.25</v>
      </c>
      <c r="J53" s="10">
        <f t="shared" si="1"/>
        <v>0</v>
      </c>
      <c r="K53" s="2"/>
      <c r="L53" s="71">
        <v>39598</v>
      </c>
      <c r="M53" s="2" t="s">
        <v>160</v>
      </c>
      <c r="N53" s="2" t="s">
        <v>564</v>
      </c>
    </row>
    <row r="54" spans="1:19" ht="15" customHeight="1">
      <c r="A54" s="31" t="s">
        <v>289</v>
      </c>
      <c r="B54" s="25"/>
      <c r="C54" s="26"/>
      <c r="D54" s="26"/>
      <c r="E54" s="25"/>
      <c r="F54" s="22"/>
      <c r="G54" s="24"/>
      <c r="H54" s="32">
        <f>SUM(H11:H53)</f>
        <v>5917715.0800000001</v>
      </c>
      <c r="I54" s="32">
        <f>SUM(I11:I53)</f>
        <v>4815656.78</v>
      </c>
      <c r="J54" s="32">
        <f>SUM(J11:J53)</f>
        <v>1102058.3</v>
      </c>
      <c r="K54" s="21"/>
      <c r="L54" s="22"/>
      <c r="M54" s="22"/>
      <c r="N54" s="23"/>
    </row>
    <row r="55" spans="1:19" s="4" customFormat="1" ht="27.75" customHeight="1">
      <c r="A55" s="33" t="s">
        <v>244</v>
      </c>
      <c r="B55" s="34"/>
      <c r="C55" s="34"/>
      <c r="D55" s="34"/>
      <c r="E55" s="34"/>
      <c r="F55" s="34"/>
      <c r="G55" s="52"/>
      <c r="H55" s="35"/>
      <c r="I55" s="35"/>
      <c r="J55" s="36"/>
      <c r="K55" s="35"/>
      <c r="L55" s="35"/>
      <c r="M55" s="35"/>
      <c r="N55" s="37"/>
    </row>
    <row r="56" spans="1:19" s="4" customFormat="1" ht="15" customHeight="1">
      <c r="A56" s="95"/>
      <c r="B56" s="95"/>
      <c r="C56" s="95"/>
      <c r="D56" s="95"/>
      <c r="E56" s="95"/>
      <c r="F56" s="95"/>
      <c r="G56" s="96"/>
      <c r="H56" s="95"/>
      <c r="I56" s="95"/>
      <c r="J56" s="97"/>
      <c r="K56" s="95"/>
      <c r="L56" s="95"/>
      <c r="M56" s="95"/>
      <c r="N56" s="95"/>
    </row>
    <row r="57" spans="1:19" ht="15" customHeight="1">
      <c r="A57" s="31" t="s">
        <v>290</v>
      </c>
      <c r="B57" s="25"/>
      <c r="C57" s="26"/>
      <c r="D57" s="26"/>
      <c r="E57" s="25"/>
      <c r="F57" s="22"/>
      <c r="G57" s="24"/>
      <c r="H57" s="32">
        <v>0</v>
      </c>
      <c r="I57" s="32">
        <v>0</v>
      </c>
      <c r="J57" s="32">
        <v>0</v>
      </c>
      <c r="K57" s="21"/>
      <c r="L57" s="22"/>
      <c r="M57" s="22"/>
      <c r="N57" s="23"/>
    </row>
    <row r="58" spans="1:19" s="4" customFormat="1" ht="24" customHeight="1">
      <c r="A58" s="38" t="s">
        <v>251</v>
      </c>
      <c r="B58" s="35"/>
      <c r="C58" s="35"/>
      <c r="D58" s="35"/>
      <c r="E58" s="35"/>
      <c r="F58" s="35"/>
      <c r="G58" s="52"/>
      <c r="H58" s="35"/>
      <c r="I58" s="35"/>
      <c r="J58" s="36"/>
      <c r="K58" s="35"/>
      <c r="L58" s="35"/>
      <c r="M58" s="35"/>
      <c r="N58" s="37"/>
    </row>
    <row r="59" spans="1:19" s="7" customFormat="1" ht="15" customHeight="1">
      <c r="A59" s="21" t="s">
        <v>260</v>
      </c>
      <c r="B59" s="22"/>
      <c r="C59" s="22"/>
      <c r="D59" s="22"/>
      <c r="E59" s="22"/>
      <c r="F59" s="22"/>
      <c r="G59" s="24"/>
      <c r="H59" s="22"/>
      <c r="I59" s="22"/>
      <c r="J59" s="27"/>
      <c r="K59" s="22"/>
      <c r="L59" s="22"/>
      <c r="M59" s="22"/>
      <c r="N59" s="23"/>
    </row>
    <row r="60" spans="1:19" ht="38.25" customHeight="1">
      <c r="A60" s="18" t="s">
        <v>252</v>
      </c>
      <c r="B60" s="2" t="s">
        <v>433</v>
      </c>
      <c r="C60" s="8" t="s">
        <v>33</v>
      </c>
      <c r="D60" s="3" t="s">
        <v>136</v>
      </c>
      <c r="E60" s="2"/>
      <c r="F60" s="2"/>
      <c r="G60" s="3">
        <v>2006</v>
      </c>
      <c r="H60" s="9">
        <v>28731.15</v>
      </c>
      <c r="I60" s="10">
        <v>28731.15</v>
      </c>
      <c r="J60" s="10">
        <f t="shared" si="1"/>
        <v>0</v>
      </c>
      <c r="K60" s="2"/>
      <c r="L60" s="71">
        <v>39598</v>
      </c>
      <c r="M60" s="2" t="s">
        <v>160</v>
      </c>
      <c r="N60" s="2"/>
      <c r="O60" s="11"/>
      <c r="P60" s="11"/>
      <c r="Q60" s="11"/>
      <c r="R60" s="11"/>
      <c r="S60" s="11"/>
    </row>
    <row r="61" spans="1:19" ht="38.25" customHeight="1">
      <c r="A61" s="18" t="s">
        <v>253</v>
      </c>
      <c r="B61" s="2" t="s">
        <v>433</v>
      </c>
      <c r="C61" s="8" t="s">
        <v>34</v>
      </c>
      <c r="D61" s="3" t="s">
        <v>138</v>
      </c>
      <c r="E61" s="2"/>
      <c r="F61" s="2"/>
      <c r="G61" s="3">
        <v>2006</v>
      </c>
      <c r="H61" s="9">
        <v>26815.74</v>
      </c>
      <c r="I61" s="10">
        <v>25280.15</v>
      </c>
      <c r="J61" s="10">
        <f t="shared" si="1"/>
        <v>1535.5900000000001</v>
      </c>
      <c r="K61" s="2"/>
      <c r="L61" s="71">
        <v>39598</v>
      </c>
      <c r="M61" s="2" t="s">
        <v>160</v>
      </c>
      <c r="N61" s="2"/>
      <c r="O61" s="11"/>
      <c r="P61" s="11"/>
      <c r="Q61" s="11"/>
      <c r="R61" s="11"/>
      <c r="S61" s="11"/>
    </row>
    <row r="62" spans="1:19" ht="38.25" customHeight="1">
      <c r="A62" s="18" t="s">
        <v>254</v>
      </c>
      <c r="B62" s="2" t="s">
        <v>433</v>
      </c>
      <c r="C62" s="8" t="s">
        <v>35</v>
      </c>
      <c r="D62" s="3" t="s">
        <v>139</v>
      </c>
      <c r="E62" s="2"/>
      <c r="F62" s="2"/>
      <c r="G62" s="3">
        <v>2006</v>
      </c>
      <c r="H62" s="9">
        <v>47885.25</v>
      </c>
      <c r="I62" s="10">
        <v>47885.25</v>
      </c>
      <c r="J62" s="10">
        <f t="shared" si="1"/>
        <v>0</v>
      </c>
      <c r="K62" s="2"/>
      <c r="L62" s="71">
        <v>39598</v>
      </c>
      <c r="M62" s="2" t="s">
        <v>160</v>
      </c>
      <c r="N62" s="2"/>
      <c r="O62" s="11"/>
      <c r="P62" s="11"/>
      <c r="Q62" s="11"/>
      <c r="R62" s="11"/>
      <c r="S62" s="11"/>
    </row>
    <row r="63" spans="1:19" ht="38.25" customHeight="1">
      <c r="A63" s="18" t="s">
        <v>255</v>
      </c>
      <c r="B63" s="2" t="s">
        <v>433</v>
      </c>
      <c r="C63" s="8" t="s">
        <v>36</v>
      </c>
      <c r="D63" s="3" t="s">
        <v>140</v>
      </c>
      <c r="E63" s="2"/>
      <c r="F63" s="2"/>
      <c r="G63" s="3">
        <v>2006</v>
      </c>
      <c r="H63" s="9">
        <v>34442.68</v>
      </c>
      <c r="I63" s="10">
        <v>34442.68</v>
      </c>
      <c r="J63" s="10">
        <f t="shared" si="1"/>
        <v>0</v>
      </c>
      <c r="K63" s="2"/>
      <c r="L63" s="71">
        <v>39598</v>
      </c>
      <c r="M63" s="2" t="s">
        <v>160</v>
      </c>
      <c r="N63" s="2"/>
      <c r="O63" s="11"/>
      <c r="P63" s="11"/>
      <c r="Q63" s="11"/>
      <c r="R63" s="11"/>
      <c r="S63" s="11"/>
    </row>
    <row r="64" spans="1:19" ht="38.25" customHeight="1">
      <c r="A64" s="18" t="s">
        <v>256</v>
      </c>
      <c r="B64" s="2" t="s">
        <v>433</v>
      </c>
      <c r="C64" s="8" t="s">
        <v>67</v>
      </c>
      <c r="D64" s="8"/>
      <c r="E64" s="2"/>
      <c r="F64" s="2"/>
      <c r="G64" s="3"/>
      <c r="H64" s="9">
        <v>2553.88</v>
      </c>
      <c r="I64" s="9">
        <v>2553.88</v>
      </c>
      <c r="J64" s="10">
        <f t="shared" ref="J64:J67" si="2">H64-I64</f>
        <v>0</v>
      </c>
      <c r="K64" s="2"/>
      <c r="L64" s="71">
        <v>39598</v>
      </c>
      <c r="M64" s="2" t="s">
        <v>160</v>
      </c>
      <c r="N64" s="2"/>
    </row>
    <row r="65" spans="1:14" ht="38.25" customHeight="1">
      <c r="A65" s="18" t="s">
        <v>257</v>
      </c>
      <c r="B65" s="2" t="s">
        <v>433</v>
      </c>
      <c r="C65" s="8" t="s">
        <v>68</v>
      </c>
      <c r="D65" s="8"/>
      <c r="E65" s="2"/>
      <c r="F65" s="2"/>
      <c r="G65" s="3"/>
      <c r="H65" s="9">
        <v>2553.88</v>
      </c>
      <c r="I65" s="9">
        <v>2553.88</v>
      </c>
      <c r="J65" s="10">
        <f t="shared" si="2"/>
        <v>0</v>
      </c>
      <c r="K65" s="2"/>
      <c r="L65" s="71">
        <v>39598</v>
      </c>
      <c r="M65" s="2" t="s">
        <v>160</v>
      </c>
      <c r="N65" s="2"/>
    </row>
    <row r="66" spans="1:14" ht="38.25" customHeight="1">
      <c r="A66" s="18" t="s">
        <v>258</v>
      </c>
      <c r="B66" s="2" t="s">
        <v>433</v>
      </c>
      <c r="C66" s="8" t="s">
        <v>69</v>
      </c>
      <c r="D66" s="8"/>
      <c r="E66" s="2"/>
      <c r="F66" s="2"/>
      <c r="G66" s="3"/>
      <c r="H66" s="9">
        <v>2553.88</v>
      </c>
      <c r="I66" s="9">
        <v>2553.88</v>
      </c>
      <c r="J66" s="10">
        <f t="shared" si="2"/>
        <v>0</v>
      </c>
      <c r="K66" s="2"/>
      <c r="L66" s="71">
        <v>39598</v>
      </c>
      <c r="M66" s="2" t="s">
        <v>160</v>
      </c>
      <c r="N66" s="2"/>
    </row>
    <row r="67" spans="1:14" ht="38.25" customHeight="1">
      <c r="A67" s="18" t="s">
        <v>259</v>
      </c>
      <c r="B67" s="2" t="s">
        <v>433</v>
      </c>
      <c r="C67" s="8" t="s">
        <v>70</v>
      </c>
      <c r="D67" s="8"/>
      <c r="E67" s="2"/>
      <c r="F67" s="2"/>
      <c r="G67" s="3"/>
      <c r="H67" s="9">
        <v>2553.88</v>
      </c>
      <c r="I67" s="9">
        <v>2553.88</v>
      </c>
      <c r="J67" s="10">
        <f t="shared" si="2"/>
        <v>0</v>
      </c>
      <c r="K67" s="2"/>
      <c r="L67" s="71">
        <v>39598</v>
      </c>
      <c r="M67" s="2" t="s">
        <v>160</v>
      </c>
      <c r="N67" s="2"/>
    </row>
    <row r="68" spans="1:14" ht="15" customHeight="1">
      <c r="A68" s="31" t="s">
        <v>291</v>
      </c>
      <c r="B68" s="25"/>
      <c r="C68" s="26"/>
      <c r="D68" s="26"/>
      <c r="E68" s="25"/>
      <c r="F68" s="22"/>
      <c r="G68" s="24"/>
      <c r="H68" s="32">
        <f>SUM(H60:H67)</f>
        <v>148090.34000000003</v>
      </c>
      <c r="I68" s="32">
        <f>SUM(I60:I67)</f>
        <v>146554.75000000003</v>
      </c>
      <c r="J68" s="32">
        <f>SUM(J60:J67)</f>
        <v>1535.5900000000001</v>
      </c>
      <c r="K68" s="21"/>
      <c r="L68" s="22"/>
      <c r="M68" s="22"/>
      <c r="N68" s="23"/>
    </row>
    <row r="69" spans="1:14" s="7" customFormat="1" ht="24.75" customHeight="1">
      <c r="A69" s="38" t="s">
        <v>261</v>
      </c>
      <c r="B69" s="22"/>
      <c r="C69" s="22"/>
      <c r="D69" s="22"/>
      <c r="E69" s="22"/>
      <c r="F69" s="22"/>
      <c r="G69" s="24"/>
      <c r="H69" s="22"/>
      <c r="I69" s="22"/>
      <c r="J69" s="10"/>
      <c r="K69" s="22"/>
      <c r="L69" s="22"/>
      <c r="M69" s="22"/>
      <c r="N69" s="23"/>
    </row>
    <row r="70" spans="1:14" ht="25.5" customHeight="1">
      <c r="A70" s="18" t="s">
        <v>262</v>
      </c>
      <c r="B70" s="2" t="s">
        <v>433</v>
      </c>
      <c r="C70" s="12" t="s">
        <v>143</v>
      </c>
      <c r="D70" s="2" t="s">
        <v>144</v>
      </c>
      <c r="E70" s="2"/>
      <c r="F70" s="2"/>
      <c r="G70" s="3">
        <v>2015</v>
      </c>
      <c r="H70" s="13">
        <v>222800.7</v>
      </c>
      <c r="I70" s="10"/>
      <c r="J70" s="10">
        <f t="shared" ref="J70:J77" si="3">H70-I70</f>
        <v>222800.7</v>
      </c>
      <c r="K70" s="2"/>
      <c r="L70" s="71">
        <v>42262</v>
      </c>
      <c r="M70" s="2"/>
      <c r="N70" s="2"/>
    </row>
    <row r="71" spans="1:14" ht="63.75" customHeight="1">
      <c r="A71" s="18" t="s">
        <v>263</v>
      </c>
      <c r="B71" s="2" t="s">
        <v>433</v>
      </c>
      <c r="C71" s="8" t="s">
        <v>48</v>
      </c>
      <c r="D71" s="2" t="s">
        <v>128</v>
      </c>
      <c r="E71" s="2"/>
      <c r="F71" s="2" t="s">
        <v>133</v>
      </c>
      <c r="G71" s="3"/>
      <c r="H71" s="9">
        <v>47390.41</v>
      </c>
      <c r="I71" s="10">
        <v>1711.32</v>
      </c>
      <c r="J71" s="10">
        <f t="shared" si="3"/>
        <v>45679.090000000004</v>
      </c>
      <c r="K71" s="2"/>
      <c r="L71" s="71">
        <v>39598</v>
      </c>
      <c r="M71" s="2" t="s">
        <v>160</v>
      </c>
      <c r="N71" s="2"/>
    </row>
    <row r="72" spans="1:14" ht="38.25" customHeight="1">
      <c r="A72" s="18" t="s">
        <v>270</v>
      </c>
      <c r="B72" s="2" t="s">
        <v>433</v>
      </c>
      <c r="C72" s="8" t="s">
        <v>71</v>
      </c>
      <c r="D72" s="8" t="s">
        <v>134</v>
      </c>
      <c r="E72" s="2"/>
      <c r="F72" s="2"/>
      <c r="G72" s="3"/>
      <c r="H72" s="9">
        <v>1</v>
      </c>
      <c r="I72" s="10"/>
      <c r="J72" s="10">
        <f t="shared" si="3"/>
        <v>1</v>
      </c>
      <c r="K72" s="2"/>
      <c r="L72" s="71">
        <v>41671</v>
      </c>
      <c r="M72" s="2" t="s">
        <v>135</v>
      </c>
      <c r="N72" s="2"/>
    </row>
    <row r="73" spans="1:14" ht="51" customHeight="1">
      <c r="A73" s="18" t="s">
        <v>655</v>
      </c>
      <c r="B73" s="2" t="s">
        <v>433</v>
      </c>
      <c r="C73" s="8" t="s">
        <v>125</v>
      </c>
      <c r="D73" s="8" t="s">
        <v>126</v>
      </c>
      <c r="E73" s="2"/>
      <c r="F73" s="2"/>
      <c r="G73" s="3"/>
      <c r="H73" s="9">
        <v>1</v>
      </c>
      <c r="I73" s="10">
        <v>1</v>
      </c>
      <c r="J73" s="10">
        <f t="shared" si="3"/>
        <v>0</v>
      </c>
      <c r="K73" s="2"/>
      <c r="L73" s="71">
        <v>39598</v>
      </c>
      <c r="M73" s="2" t="s">
        <v>160</v>
      </c>
      <c r="N73" s="2"/>
    </row>
    <row r="74" spans="1:14" ht="69.75" customHeight="1">
      <c r="A74" s="18" t="s">
        <v>271</v>
      </c>
      <c r="B74" s="2" t="s">
        <v>433</v>
      </c>
      <c r="C74" s="8" t="s">
        <v>124</v>
      </c>
      <c r="D74" s="8" t="s">
        <v>72</v>
      </c>
      <c r="E74" s="2"/>
      <c r="F74" s="2"/>
      <c r="G74" s="3"/>
      <c r="H74" s="9">
        <v>1</v>
      </c>
      <c r="I74" s="10">
        <v>1</v>
      </c>
      <c r="J74" s="10">
        <f t="shared" si="3"/>
        <v>0</v>
      </c>
      <c r="K74" s="2"/>
      <c r="L74" s="71">
        <v>39598</v>
      </c>
      <c r="M74" s="2" t="s">
        <v>160</v>
      </c>
      <c r="N74" s="2" t="s">
        <v>624</v>
      </c>
    </row>
    <row r="75" spans="1:14" ht="38.25" customHeight="1">
      <c r="A75" s="18" t="s">
        <v>272</v>
      </c>
      <c r="B75" s="2" t="s">
        <v>433</v>
      </c>
      <c r="C75" s="8" t="s">
        <v>124</v>
      </c>
      <c r="D75" s="8" t="s">
        <v>73</v>
      </c>
      <c r="E75" s="2"/>
      <c r="F75" s="2"/>
      <c r="G75" s="3"/>
      <c r="H75" s="9">
        <v>1</v>
      </c>
      <c r="I75" s="10">
        <v>1</v>
      </c>
      <c r="J75" s="10">
        <f t="shared" si="3"/>
        <v>0</v>
      </c>
      <c r="K75" s="2"/>
      <c r="L75" s="71">
        <v>39598</v>
      </c>
      <c r="M75" s="2" t="s">
        <v>160</v>
      </c>
      <c r="N75" s="2"/>
    </row>
    <row r="76" spans="1:14" ht="38.25" customHeight="1">
      <c r="A76" s="18" t="s">
        <v>273</v>
      </c>
      <c r="B76" s="2" t="s">
        <v>433</v>
      </c>
      <c r="C76" s="8" t="s">
        <v>124</v>
      </c>
      <c r="D76" s="8" t="s">
        <v>74</v>
      </c>
      <c r="E76" s="2"/>
      <c r="F76" s="2"/>
      <c r="G76" s="3"/>
      <c r="H76" s="9">
        <v>1</v>
      </c>
      <c r="I76" s="10">
        <v>1</v>
      </c>
      <c r="J76" s="10">
        <f t="shared" si="3"/>
        <v>0</v>
      </c>
      <c r="K76" s="2"/>
      <c r="L76" s="71">
        <v>39598</v>
      </c>
      <c r="M76" s="2" t="s">
        <v>160</v>
      </c>
      <c r="N76" s="2"/>
    </row>
    <row r="77" spans="1:14" ht="38.25" customHeight="1">
      <c r="A77" s="18" t="s">
        <v>274</v>
      </c>
      <c r="B77" s="2" t="s">
        <v>433</v>
      </c>
      <c r="C77" s="8" t="s">
        <v>124</v>
      </c>
      <c r="D77" s="8" t="s">
        <v>75</v>
      </c>
      <c r="E77" s="2"/>
      <c r="F77" s="2"/>
      <c r="G77" s="3"/>
      <c r="H77" s="9">
        <v>1</v>
      </c>
      <c r="I77" s="10">
        <v>1</v>
      </c>
      <c r="J77" s="10">
        <f t="shared" si="3"/>
        <v>0</v>
      </c>
      <c r="K77" s="2"/>
      <c r="L77" s="71">
        <v>39598</v>
      </c>
      <c r="M77" s="2" t="s">
        <v>160</v>
      </c>
      <c r="N77" s="2"/>
    </row>
    <row r="78" spans="1:14" ht="38.25" customHeight="1">
      <c r="A78" s="18" t="s">
        <v>275</v>
      </c>
      <c r="B78" s="2" t="s">
        <v>433</v>
      </c>
      <c r="C78" s="8" t="s">
        <v>87</v>
      </c>
      <c r="D78" s="2" t="s">
        <v>141</v>
      </c>
      <c r="E78" s="2"/>
      <c r="F78" s="2"/>
      <c r="G78" s="3"/>
      <c r="H78" s="9">
        <v>36547.93</v>
      </c>
      <c r="I78" s="10">
        <v>18528.93</v>
      </c>
      <c r="J78" s="10">
        <f>H78-I78</f>
        <v>18019</v>
      </c>
      <c r="K78" s="2"/>
      <c r="L78" s="71">
        <v>39598</v>
      </c>
      <c r="M78" s="2" t="s">
        <v>160</v>
      </c>
      <c r="N78" s="2"/>
    </row>
    <row r="79" spans="1:14" ht="15" customHeight="1">
      <c r="A79" s="31" t="s">
        <v>292</v>
      </c>
      <c r="B79" s="25"/>
      <c r="C79" s="26"/>
      <c r="D79" s="26"/>
      <c r="E79" s="25"/>
      <c r="F79" s="22"/>
      <c r="G79" s="24"/>
      <c r="H79" s="32">
        <f>SUM(H70:H78)</f>
        <v>306745.03999999998</v>
      </c>
      <c r="I79" s="32">
        <f>SUM(I70:I78)</f>
        <v>20245.25</v>
      </c>
      <c r="J79" s="32">
        <f>SUM(J70:J78)</f>
        <v>286499.79000000004</v>
      </c>
      <c r="K79" s="21"/>
      <c r="L79" s="22"/>
      <c r="M79" s="22"/>
      <c r="N79" s="23"/>
    </row>
    <row r="80" spans="1:14" ht="15" customHeight="1">
      <c r="A80" s="31" t="s">
        <v>293</v>
      </c>
      <c r="B80" s="25"/>
      <c r="C80" s="26"/>
      <c r="D80" s="26"/>
      <c r="E80" s="25"/>
      <c r="F80" s="22"/>
      <c r="G80" s="24"/>
      <c r="H80" s="32">
        <f>H79+H68</f>
        <v>454835.38</v>
      </c>
      <c r="I80" s="32">
        <f>I79+I68</f>
        <v>166800.00000000003</v>
      </c>
      <c r="J80" s="32">
        <f>J79+J68</f>
        <v>288035.38000000006</v>
      </c>
      <c r="K80" s="21"/>
      <c r="L80" s="22"/>
      <c r="M80" s="22"/>
      <c r="N80" s="23"/>
    </row>
    <row r="81" spans="1:14" s="7" customFormat="1" ht="31.5" customHeight="1">
      <c r="A81" s="38" t="s">
        <v>276</v>
      </c>
      <c r="B81" s="22"/>
      <c r="C81" s="22"/>
      <c r="D81" s="22"/>
      <c r="E81" s="22"/>
      <c r="F81" s="22"/>
      <c r="G81" s="24"/>
      <c r="H81" s="22"/>
      <c r="I81" s="22"/>
      <c r="J81" s="10"/>
      <c r="K81" s="22"/>
      <c r="L81" s="22"/>
      <c r="M81" s="22"/>
      <c r="N81" s="23"/>
    </row>
    <row r="82" spans="1:14" ht="25.5">
      <c r="A82" s="18" t="s">
        <v>277</v>
      </c>
      <c r="B82" s="2" t="s">
        <v>433</v>
      </c>
      <c r="C82" s="12" t="s">
        <v>89</v>
      </c>
      <c r="D82" s="2"/>
      <c r="E82" s="2" t="s">
        <v>540</v>
      </c>
      <c r="F82" s="2">
        <v>15248</v>
      </c>
      <c r="G82" s="3"/>
      <c r="H82" s="13">
        <v>526075.28</v>
      </c>
      <c r="I82" s="10"/>
      <c r="J82" s="10">
        <f t="shared" ref="J82:J105" si="4">H82-I82</f>
        <v>526075.28</v>
      </c>
      <c r="K82" s="2"/>
      <c r="L82" s="71">
        <v>42003</v>
      </c>
      <c r="M82" s="2"/>
      <c r="N82" s="2"/>
    </row>
    <row r="83" spans="1:14" ht="25.5">
      <c r="A83" s="18" t="s">
        <v>278</v>
      </c>
      <c r="B83" s="2" t="s">
        <v>433</v>
      </c>
      <c r="C83" s="12" t="s">
        <v>90</v>
      </c>
      <c r="D83" s="2"/>
      <c r="E83" s="2" t="s">
        <v>264</v>
      </c>
      <c r="F83" s="2">
        <v>16556</v>
      </c>
      <c r="G83" s="3"/>
      <c r="H83" s="13">
        <v>569857</v>
      </c>
      <c r="I83" s="10"/>
      <c r="J83" s="10">
        <f t="shared" si="4"/>
        <v>569857</v>
      </c>
      <c r="K83" s="2"/>
      <c r="L83" s="71">
        <v>42003</v>
      </c>
      <c r="M83" s="2"/>
      <c r="N83" s="2"/>
    </row>
    <row r="84" spans="1:14" ht="25.5">
      <c r="A84" s="18" t="s">
        <v>279</v>
      </c>
      <c r="B84" s="2" t="s">
        <v>433</v>
      </c>
      <c r="C84" s="12" t="s">
        <v>91</v>
      </c>
      <c r="D84" s="2"/>
      <c r="E84" s="2" t="s">
        <v>265</v>
      </c>
      <c r="F84" s="2">
        <v>2880</v>
      </c>
      <c r="G84" s="3"/>
      <c r="H84" s="13">
        <v>237.4</v>
      </c>
      <c r="I84" s="10"/>
      <c r="J84" s="10">
        <f t="shared" si="4"/>
        <v>237.4</v>
      </c>
      <c r="K84" s="2"/>
      <c r="L84" s="71">
        <v>42003</v>
      </c>
      <c r="M84" s="2"/>
      <c r="N84" s="2"/>
    </row>
    <row r="85" spans="1:14" ht="25.5">
      <c r="A85" s="18" t="s">
        <v>280</v>
      </c>
      <c r="B85" s="2" t="s">
        <v>433</v>
      </c>
      <c r="C85" s="12" t="s">
        <v>92</v>
      </c>
      <c r="D85" s="2"/>
      <c r="E85" s="2" t="s">
        <v>266</v>
      </c>
      <c r="F85" s="2">
        <v>64</v>
      </c>
      <c r="G85" s="3"/>
      <c r="H85" s="13">
        <v>2202.88</v>
      </c>
      <c r="I85" s="10"/>
      <c r="J85" s="10">
        <f t="shared" si="4"/>
        <v>2202.88</v>
      </c>
      <c r="K85" s="2"/>
      <c r="L85" s="71">
        <v>42003</v>
      </c>
      <c r="M85" s="2"/>
      <c r="N85" s="2"/>
    </row>
    <row r="86" spans="1:14" ht="25.5">
      <c r="A86" s="18" t="s">
        <v>281</v>
      </c>
      <c r="B86" s="2" t="s">
        <v>433</v>
      </c>
      <c r="C86" s="12" t="s">
        <v>93</v>
      </c>
      <c r="D86" s="2"/>
      <c r="E86" s="2" t="s">
        <v>267</v>
      </c>
      <c r="F86" s="2">
        <v>491</v>
      </c>
      <c r="G86" s="3"/>
      <c r="H86" s="13">
        <v>55649.94</v>
      </c>
      <c r="I86" s="10"/>
      <c r="J86" s="10">
        <f t="shared" si="4"/>
        <v>55649.94</v>
      </c>
      <c r="K86" s="2"/>
      <c r="L86" s="71">
        <v>42003</v>
      </c>
      <c r="M86" s="2"/>
      <c r="N86" s="2"/>
    </row>
    <row r="87" spans="1:14" ht="63.75">
      <c r="A87" s="18" t="s">
        <v>282</v>
      </c>
      <c r="B87" s="2" t="s">
        <v>433</v>
      </c>
      <c r="C87" s="12" t="s">
        <v>94</v>
      </c>
      <c r="D87" s="2"/>
      <c r="E87" s="2" t="s">
        <v>247</v>
      </c>
      <c r="F87" s="2">
        <v>600</v>
      </c>
      <c r="G87" s="3"/>
      <c r="H87" s="13">
        <v>26148</v>
      </c>
      <c r="I87" s="10"/>
      <c r="J87" s="10">
        <f t="shared" si="4"/>
        <v>26148</v>
      </c>
      <c r="K87" s="2"/>
      <c r="L87" s="71">
        <v>42003</v>
      </c>
      <c r="M87" s="2"/>
      <c r="N87" s="2"/>
    </row>
    <row r="88" spans="1:14" ht="51">
      <c r="A88" s="18" t="s">
        <v>283</v>
      </c>
      <c r="B88" s="2" t="s">
        <v>433</v>
      </c>
      <c r="C88" s="12" t="s">
        <v>95</v>
      </c>
      <c r="D88" s="2"/>
      <c r="E88" s="2" t="s">
        <v>248</v>
      </c>
      <c r="F88" s="2">
        <v>600</v>
      </c>
      <c r="G88" s="3"/>
      <c r="H88" s="13">
        <v>26148</v>
      </c>
      <c r="I88" s="10"/>
      <c r="J88" s="10">
        <f t="shared" si="4"/>
        <v>26148</v>
      </c>
      <c r="K88" s="2"/>
      <c r="L88" s="71">
        <v>42003</v>
      </c>
      <c r="M88" s="2"/>
      <c r="N88" s="2"/>
    </row>
    <row r="89" spans="1:14" ht="76.5">
      <c r="A89" s="18" t="s">
        <v>284</v>
      </c>
      <c r="B89" s="2" t="s">
        <v>433</v>
      </c>
      <c r="C89" s="12" t="s">
        <v>96</v>
      </c>
      <c r="D89" s="2"/>
      <c r="E89" s="2" t="s">
        <v>249</v>
      </c>
      <c r="F89" s="2">
        <v>600</v>
      </c>
      <c r="G89" s="3"/>
      <c r="H89" s="13">
        <v>26148</v>
      </c>
      <c r="I89" s="10"/>
      <c r="J89" s="10">
        <f t="shared" si="4"/>
        <v>26148</v>
      </c>
      <c r="K89" s="2"/>
      <c r="L89" s="71">
        <v>42003</v>
      </c>
      <c r="M89" s="2"/>
      <c r="N89" s="2"/>
    </row>
    <row r="90" spans="1:14" ht="51">
      <c r="A90" s="18" t="s">
        <v>285</v>
      </c>
      <c r="B90" s="2" t="s">
        <v>433</v>
      </c>
      <c r="C90" s="12" t="s">
        <v>97</v>
      </c>
      <c r="D90" s="2"/>
      <c r="E90" s="2" t="s">
        <v>250</v>
      </c>
      <c r="F90" s="2">
        <v>600</v>
      </c>
      <c r="G90" s="3"/>
      <c r="H90" s="13">
        <v>26148</v>
      </c>
      <c r="I90" s="10"/>
      <c r="J90" s="10">
        <f t="shared" si="4"/>
        <v>26148</v>
      </c>
      <c r="K90" s="2"/>
      <c r="L90" s="71">
        <v>42003</v>
      </c>
      <c r="M90" s="2"/>
      <c r="N90" s="2"/>
    </row>
    <row r="91" spans="1:14" ht="38.25">
      <c r="A91" s="18" t="s">
        <v>286</v>
      </c>
      <c r="B91" s="2" t="s">
        <v>433</v>
      </c>
      <c r="C91" s="12" t="s">
        <v>98</v>
      </c>
      <c r="D91" s="2"/>
      <c r="E91" s="2" t="s">
        <v>268</v>
      </c>
      <c r="F91" s="2">
        <v>500</v>
      </c>
      <c r="G91" s="3"/>
      <c r="H91" s="13">
        <v>20505</v>
      </c>
      <c r="I91" s="10"/>
      <c r="J91" s="10">
        <f t="shared" si="4"/>
        <v>20505</v>
      </c>
      <c r="K91" s="2"/>
      <c r="L91" s="71">
        <v>42003</v>
      </c>
      <c r="M91" s="2"/>
      <c r="N91" s="2"/>
    </row>
    <row r="92" spans="1:14" ht="38.25">
      <c r="A92" s="18" t="s">
        <v>287</v>
      </c>
      <c r="B92" s="2" t="s">
        <v>433</v>
      </c>
      <c r="C92" s="12" t="s">
        <v>99</v>
      </c>
      <c r="D92" s="2"/>
      <c r="E92" s="2" t="s">
        <v>269</v>
      </c>
      <c r="F92" s="2">
        <v>400</v>
      </c>
      <c r="G92" s="3"/>
      <c r="H92" s="13">
        <v>17432</v>
      </c>
      <c r="I92" s="10"/>
      <c r="J92" s="10">
        <f t="shared" si="4"/>
        <v>17432</v>
      </c>
      <c r="K92" s="2"/>
      <c r="L92" s="71">
        <v>42003</v>
      </c>
      <c r="M92" s="2"/>
      <c r="N92" s="2"/>
    </row>
    <row r="93" spans="1:14" ht="51">
      <c r="A93" s="18" t="s">
        <v>542</v>
      </c>
      <c r="B93" s="2" t="s">
        <v>433</v>
      </c>
      <c r="C93" s="12" t="s">
        <v>550</v>
      </c>
      <c r="D93" s="2"/>
      <c r="E93" s="12" t="s">
        <v>557</v>
      </c>
      <c r="F93" s="2">
        <v>1200</v>
      </c>
      <c r="G93" s="3"/>
      <c r="H93" s="13">
        <v>1296</v>
      </c>
      <c r="I93" s="10"/>
      <c r="J93" s="10">
        <f t="shared" si="4"/>
        <v>1296</v>
      </c>
      <c r="K93" s="2"/>
      <c r="L93" s="71">
        <v>42837</v>
      </c>
      <c r="M93" s="2"/>
      <c r="N93" s="2"/>
    </row>
    <row r="94" spans="1:14" ht="51">
      <c r="A94" s="18" t="s">
        <v>545</v>
      </c>
      <c r="B94" s="2" t="s">
        <v>433</v>
      </c>
      <c r="C94" s="12" t="s">
        <v>551</v>
      </c>
      <c r="D94" s="2"/>
      <c r="E94" s="12" t="s">
        <v>558</v>
      </c>
      <c r="F94" s="2">
        <v>1200</v>
      </c>
      <c r="G94" s="3"/>
      <c r="H94" s="13">
        <v>1296</v>
      </c>
      <c r="I94" s="10"/>
      <c r="J94" s="10">
        <f t="shared" si="4"/>
        <v>1296</v>
      </c>
      <c r="K94" s="2"/>
      <c r="L94" s="71">
        <v>42837</v>
      </c>
      <c r="M94" s="2"/>
      <c r="N94" s="2"/>
    </row>
    <row r="95" spans="1:14" ht="51">
      <c r="A95" s="18" t="s">
        <v>546</v>
      </c>
      <c r="B95" s="2" t="s">
        <v>433</v>
      </c>
      <c r="C95" s="12" t="s">
        <v>552</v>
      </c>
      <c r="D95" s="2"/>
      <c r="E95" s="12" t="s">
        <v>559</v>
      </c>
      <c r="F95" s="2">
        <v>19443</v>
      </c>
      <c r="G95" s="3"/>
      <c r="H95" s="13">
        <v>669228.06000000006</v>
      </c>
      <c r="I95" s="10"/>
      <c r="J95" s="10">
        <f t="shared" si="4"/>
        <v>669228.06000000006</v>
      </c>
      <c r="K95" s="2"/>
      <c r="L95" s="71">
        <v>42837</v>
      </c>
      <c r="M95" s="2"/>
      <c r="N95" s="2"/>
    </row>
    <row r="96" spans="1:14" ht="51">
      <c r="A96" s="18" t="s">
        <v>547</v>
      </c>
      <c r="B96" s="2" t="s">
        <v>433</v>
      </c>
      <c r="C96" s="12" t="s">
        <v>553</v>
      </c>
      <c r="D96" s="2"/>
      <c r="E96" s="12" t="s">
        <v>560</v>
      </c>
      <c r="F96" s="2">
        <v>10801</v>
      </c>
      <c r="G96" s="3"/>
      <c r="H96" s="13">
        <v>371770.42</v>
      </c>
      <c r="I96" s="10"/>
      <c r="J96" s="10">
        <f t="shared" si="4"/>
        <v>371770.42</v>
      </c>
      <c r="K96" s="2"/>
      <c r="L96" s="71">
        <v>42837</v>
      </c>
      <c r="M96" s="2"/>
      <c r="N96" s="2"/>
    </row>
    <row r="97" spans="1:14" ht="51">
      <c r="A97" s="18" t="s">
        <v>548</v>
      </c>
      <c r="B97" s="2" t="s">
        <v>433</v>
      </c>
      <c r="C97" s="12" t="s">
        <v>554</v>
      </c>
      <c r="D97" s="2"/>
      <c r="E97" s="12" t="s">
        <v>561</v>
      </c>
      <c r="F97" s="2">
        <v>600</v>
      </c>
      <c r="G97" s="3"/>
      <c r="H97" s="13">
        <v>648</v>
      </c>
      <c r="I97" s="10"/>
      <c r="J97" s="10">
        <f t="shared" si="4"/>
        <v>648</v>
      </c>
      <c r="K97" s="2"/>
      <c r="L97" s="71">
        <v>42837</v>
      </c>
      <c r="M97" s="2"/>
      <c r="N97" s="2"/>
    </row>
    <row r="98" spans="1:14" ht="51">
      <c r="A98" s="18" t="s">
        <v>653</v>
      </c>
      <c r="B98" s="2" t="s">
        <v>433</v>
      </c>
      <c r="C98" s="12" t="s">
        <v>555</v>
      </c>
      <c r="D98" s="2"/>
      <c r="E98" s="12" t="s">
        <v>562</v>
      </c>
      <c r="F98" s="2">
        <v>1200</v>
      </c>
      <c r="G98" s="3"/>
      <c r="H98" s="13">
        <v>1296</v>
      </c>
      <c r="I98" s="10"/>
      <c r="J98" s="10">
        <f t="shared" si="4"/>
        <v>1296</v>
      </c>
      <c r="K98" s="2"/>
      <c r="L98" s="71">
        <v>42837</v>
      </c>
      <c r="M98" s="2"/>
      <c r="N98" s="2"/>
    </row>
    <row r="99" spans="1:14" ht="51">
      <c r="A99" s="18" t="s">
        <v>654</v>
      </c>
      <c r="B99" s="2" t="s">
        <v>433</v>
      </c>
      <c r="C99" s="12" t="s">
        <v>543</v>
      </c>
      <c r="D99" s="2"/>
      <c r="E99" s="2" t="s">
        <v>544</v>
      </c>
      <c r="F99" s="2">
        <v>600</v>
      </c>
      <c r="G99" s="3"/>
      <c r="H99" s="13">
        <v>26148</v>
      </c>
      <c r="I99" s="10"/>
      <c r="J99" s="10">
        <f t="shared" si="4"/>
        <v>26148</v>
      </c>
      <c r="K99" s="2"/>
      <c r="L99" s="71">
        <v>43095</v>
      </c>
      <c r="M99" s="2"/>
      <c r="N99" s="2"/>
    </row>
    <row r="100" spans="1:14" ht="51">
      <c r="A100" s="18" t="s">
        <v>549</v>
      </c>
      <c r="B100" s="2" t="s">
        <v>433</v>
      </c>
      <c r="C100" s="12" t="s">
        <v>588</v>
      </c>
      <c r="D100" s="2"/>
      <c r="E100" s="2" t="s">
        <v>591</v>
      </c>
      <c r="F100" s="2">
        <v>1200</v>
      </c>
      <c r="G100" s="3"/>
      <c r="H100" s="13">
        <v>1296</v>
      </c>
      <c r="I100" s="10"/>
      <c r="J100" s="10">
        <f t="shared" si="4"/>
        <v>1296</v>
      </c>
      <c r="K100" s="2"/>
      <c r="L100" s="71">
        <v>43496</v>
      </c>
      <c r="M100" s="2"/>
      <c r="N100" s="2"/>
    </row>
    <row r="101" spans="1:14" ht="51">
      <c r="A101" s="18" t="s">
        <v>556</v>
      </c>
      <c r="B101" s="2" t="s">
        <v>433</v>
      </c>
      <c r="C101" s="12" t="s">
        <v>589</v>
      </c>
      <c r="D101" s="2"/>
      <c r="E101" s="2" t="s">
        <v>590</v>
      </c>
      <c r="F101" s="2">
        <v>600</v>
      </c>
      <c r="G101" s="3"/>
      <c r="H101" s="13">
        <v>26148</v>
      </c>
      <c r="I101" s="10"/>
      <c r="J101" s="10">
        <f t="shared" si="4"/>
        <v>26148</v>
      </c>
      <c r="K101" s="2"/>
      <c r="L101" s="71">
        <v>43496</v>
      </c>
      <c r="M101" s="2"/>
      <c r="N101" s="2"/>
    </row>
    <row r="102" spans="1:14" ht="51">
      <c r="A102" s="18" t="s">
        <v>586</v>
      </c>
      <c r="B102" s="2" t="s">
        <v>433</v>
      </c>
      <c r="C102" s="12" t="s">
        <v>594</v>
      </c>
      <c r="D102" s="2"/>
      <c r="E102" s="2" t="s">
        <v>597</v>
      </c>
      <c r="F102" s="2">
        <v>800</v>
      </c>
      <c r="G102" s="3"/>
      <c r="H102" s="13">
        <v>34864</v>
      </c>
      <c r="I102" s="10"/>
      <c r="J102" s="10">
        <f t="shared" si="4"/>
        <v>34864</v>
      </c>
      <c r="K102" s="2"/>
      <c r="L102" s="71">
        <v>43567</v>
      </c>
      <c r="M102" s="2"/>
      <c r="N102" s="2"/>
    </row>
    <row r="103" spans="1:14" ht="51">
      <c r="A103" s="18" t="s">
        <v>587</v>
      </c>
      <c r="B103" s="2" t="s">
        <v>433</v>
      </c>
      <c r="C103" s="12" t="s">
        <v>595</v>
      </c>
      <c r="D103" s="2"/>
      <c r="E103" s="2" t="s">
        <v>596</v>
      </c>
      <c r="F103" s="2">
        <v>1020</v>
      </c>
      <c r="G103" s="3"/>
      <c r="H103" s="13">
        <v>44451</v>
      </c>
      <c r="I103" s="10"/>
      <c r="J103" s="10">
        <f t="shared" si="4"/>
        <v>44451</v>
      </c>
      <c r="K103" s="2"/>
      <c r="L103" s="71">
        <v>43567</v>
      </c>
      <c r="M103" s="2"/>
      <c r="N103" s="2"/>
    </row>
    <row r="104" spans="1:14" ht="51">
      <c r="A104" s="18" t="s">
        <v>592</v>
      </c>
      <c r="B104" s="2" t="s">
        <v>433</v>
      </c>
      <c r="C104" s="12" t="s">
        <v>604</v>
      </c>
      <c r="D104" s="2"/>
      <c r="E104" s="2" t="s">
        <v>605</v>
      </c>
      <c r="F104" s="2">
        <v>1200</v>
      </c>
      <c r="G104" s="3"/>
      <c r="H104" s="13">
        <v>1296</v>
      </c>
      <c r="I104" s="10"/>
      <c r="J104" s="10">
        <f>H104-I104</f>
        <v>1296</v>
      </c>
      <c r="K104" s="2"/>
      <c r="L104" s="71">
        <v>43592</v>
      </c>
      <c r="M104" s="2"/>
      <c r="N104" s="2"/>
    </row>
    <row r="105" spans="1:14" ht="51">
      <c r="A105" s="18" t="s">
        <v>593</v>
      </c>
      <c r="B105" s="2" t="s">
        <v>433</v>
      </c>
      <c r="C105" s="12" t="s">
        <v>599</v>
      </c>
      <c r="D105" s="2"/>
      <c r="E105" s="2" t="s">
        <v>600</v>
      </c>
      <c r="F105" s="2">
        <v>725</v>
      </c>
      <c r="G105" s="3"/>
      <c r="H105" s="13">
        <v>31254.75</v>
      </c>
      <c r="I105" s="10"/>
      <c r="J105" s="10">
        <f t="shared" si="4"/>
        <v>31254.75</v>
      </c>
      <c r="K105" s="2"/>
      <c r="L105" s="71">
        <v>43623</v>
      </c>
      <c r="M105" s="2"/>
      <c r="N105" s="2"/>
    </row>
    <row r="106" spans="1:14" ht="51">
      <c r="A106" s="18" t="s">
        <v>598</v>
      </c>
      <c r="B106" s="2" t="s">
        <v>433</v>
      </c>
      <c r="C106" s="12" t="s">
        <v>607</v>
      </c>
      <c r="D106" s="2"/>
      <c r="E106" s="2" t="s">
        <v>608</v>
      </c>
      <c r="F106" s="2">
        <v>1200</v>
      </c>
      <c r="G106" s="3"/>
      <c r="H106" s="13">
        <v>1296</v>
      </c>
      <c r="I106" s="10"/>
      <c r="J106" s="10">
        <f>H106-I106</f>
        <v>1296</v>
      </c>
      <c r="K106" s="2"/>
      <c r="L106" s="71">
        <v>43636</v>
      </c>
      <c r="M106" s="2"/>
      <c r="N106" s="2"/>
    </row>
    <row r="107" spans="1:14" ht="51">
      <c r="A107" s="18" t="s">
        <v>601</v>
      </c>
      <c r="B107" s="2" t="s">
        <v>433</v>
      </c>
      <c r="C107" s="12" t="s">
        <v>610</v>
      </c>
      <c r="D107" s="2"/>
      <c r="E107" s="2" t="s">
        <v>611</v>
      </c>
      <c r="F107" s="2">
        <v>600</v>
      </c>
      <c r="G107" s="3"/>
      <c r="H107" s="13">
        <v>26148</v>
      </c>
      <c r="I107" s="10"/>
      <c r="J107" s="10">
        <f>H107-I107</f>
        <v>26148</v>
      </c>
      <c r="K107" s="2"/>
      <c r="L107" s="71">
        <v>43636</v>
      </c>
      <c r="M107" s="2"/>
      <c r="N107" s="2"/>
    </row>
    <row r="108" spans="1:14" ht="51">
      <c r="A108" s="18" t="s">
        <v>606</v>
      </c>
      <c r="B108" s="2" t="s">
        <v>433</v>
      </c>
      <c r="C108" s="12" t="s">
        <v>602</v>
      </c>
      <c r="D108" s="2"/>
      <c r="E108" s="2" t="s">
        <v>603</v>
      </c>
      <c r="F108" s="2">
        <v>500</v>
      </c>
      <c r="G108" s="3"/>
      <c r="H108" s="13">
        <v>20505</v>
      </c>
      <c r="I108" s="10"/>
      <c r="J108" s="10">
        <f>H108-I108</f>
        <v>20505</v>
      </c>
      <c r="K108" s="2"/>
      <c r="L108" s="71">
        <v>43720</v>
      </c>
      <c r="M108" s="2"/>
      <c r="N108" s="2"/>
    </row>
    <row r="109" spans="1:14" ht="51">
      <c r="A109" s="18" t="s">
        <v>609</v>
      </c>
      <c r="B109" s="2" t="s">
        <v>433</v>
      </c>
      <c r="C109" s="12" t="s">
        <v>612</v>
      </c>
      <c r="D109" s="2"/>
      <c r="E109" s="2" t="s">
        <v>613</v>
      </c>
      <c r="F109" s="2">
        <v>1450</v>
      </c>
      <c r="G109" s="3"/>
      <c r="H109" s="13">
        <v>63191</v>
      </c>
      <c r="I109" s="10"/>
      <c r="J109" s="10">
        <f>H109-I109</f>
        <v>63191</v>
      </c>
      <c r="K109" s="2"/>
      <c r="L109" s="71">
        <v>43734</v>
      </c>
      <c r="M109" s="2"/>
      <c r="N109" s="2"/>
    </row>
    <row r="110" spans="1:14" ht="51">
      <c r="A110" s="18" t="s">
        <v>660</v>
      </c>
      <c r="B110" s="2" t="s">
        <v>433</v>
      </c>
      <c r="C110" s="12" t="s">
        <v>661</v>
      </c>
      <c r="D110" s="2"/>
      <c r="E110" s="2" t="s">
        <v>578</v>
      </c>
      <c r="F110" s="2">
        <v>950</v>
      </c>
      <c r="G110" s="3"/>
      <c r="H110" s="13">
        <v>230052</v>
      </c>
      <c r="I110" s="10"/>
      <c r="J110" s="10">
        <f t="shared" ref="J110:J113" si="5">H110-I110</f>
        <v>230052</v>
      </c>
      <c r="K110" s="2"/>
      <c r="L110" s="71">
        <v>44728</v>
      </c>
      <c r="M110" s="2"/>
      <c r="N110" s="2"/>
    </row>
    <row r="111" spans="1:14" ht="51">
      <c r="A111" s="18" t="s">
        <v>662</v>
      </c>
      <c r="B111" s="2" t="s">
        <v>433</v>
      </c>
      <c r="C111" s="12" t="s">
        <v>663</v>
      </c>
      <c r="D111" s="2"/>
      <c r="E111" s="2" t="s">
        <v>664</v>
      </c>
      <c r="F111" s="2">
        <v>919</v>
      </c>
      <c r="G111" s="3"/>
      <c r="H111" s="13">
        <v>260359.43</v>
      </c>
      <c r="I111" s="10"/>
      <c r="J111" s="10">
        <f t="shared" si="5"/>
        <v>260359.43</v>
      </c>
      <c r="K111" s="2"/>
      <c r="L111" s="71">
        <v>44733</v>
      </c>
      <c r="M111" s="2"/>
      <c r="N111" s="2"/>
    </row>
    <row r="112" spans="1:14" ht="51">
      <c r="A112" s="18" t="s">
        <v>665</v>
      </c>
      <c r="B112" s="2" t="s">
        <v>433</v>
      </c>
      <c r="C112" s="12" t="s">
        <v>666</v>
      </c>
      <c r="D112" s="2"/>
      <c r="E112" s="2" t="s">
        <v>667</v>
      </c>
      <c r="F112" s="2">
        <v>580</v>
      </c>
      <c r="G112" s="3"/>
      <c r="H112" s="13">
        <v>62390.6</v>
      </c>
      <c r="I112" s="10"/>
      <c r="J112" s="10">
        <f t="shared" ref="J112" si="6">H112-I112</f>
        <v>62390.6</v>
      </c>
      <c r="K112" s="2"/>
      <c r="L112" s="71">
        <v>44867</v>
      </c>
      <c r="M112" s="2"/>
      <c r="N112" s="2"/>
    </row>
    <row r="113" spans="1:14" ht="51">
      <c r="A113" s="18" t="s">
        <v>672</v>
      </c>
      <c r="B113" s="2" t="s">
        <v>433</v>
      </c>
      <c r="C113" s="12" t="s">
        <v>673</v>
      </c>
      <c r="D113" s="2"/>
      <c r="E113" s="2" t="s">
        <v>674</v>
      </c>
      <c r="F113" s="2">
        <v>500</v>
      </c>
      <c r="G113" s="3"/>
      <c r="H113" s="13">
        <v>20666.009999999998</v>
      </c>
      <c r="I113" s="10"/>
      <c r="J113" s="10">
        <f t="shared" si="5"/>
        <v>20666.009999999998</v>
      </c>
      <c r="K113" s="2"/>
      <c r="L113" s="71">
        <v>45041</v>
      </c>
      <c r="M113" s="2"/>
      <c r="N113" s="2"/>
    </row>
    <row r="114" spans="1:14" ht="15" customHeight="1">
      <c r="A114" s="31" t="s">
        <v>294</v>
      </c>
      <c r="B114" s="25"/>
      <c r="C114" s="26"/>
      <c r="D114" s="26"/>
      <c r="E114" s="25"/>
      <c r="F114" s="22"/>
      <c r="G114" s="24"/>
      <c r="H114" s="32">
        <f>SUM(H82:H113)</f>
        <v>3192151.77</v>
      </c>
      <c r="I114" s="32">
        <f>SUM(I82:I113)</f>
        <v>0</v>
      </c>
      <c r="J114" s="32">
        <f>SUM(J82:J113)</f>
        <v>3192151.77</v>
      </c>
      <c r="K114" s="21"/>
      <c r="L114" s="22"/>
      <c r="M114" s="22"/>
      <c r="N114" s="23"/>
    </row>
    <row r="115" spans="1:14" s="7" customFormat="1" ht="24.75" customHeight="1">
      <c r="A115" s="39" t="s">
        <v>288</v>
      </c>
      <c r="B115" s="22"/>
      <c r="C115" s="22"/>
      <c r="D115" s="22"/>
      <c r="E115" s="22"/>
      <c r="F115" s="22"/>
      <c r="G115" s="24"/>
      <c r="H115" s="22"/>
      <c r="I115" s="22"/>
      <c r="J115" s="10"/>
      <c r="K115" s="22"/>
      <c r="L115" s="22"/>
      <c r="M115" s="22"/>
      <c r="N115" s="23"/>
    </row>
    <row r="116" spans="1:14" ht="38.25" customHeight="1">
      <c r="A116" s="18" t="s">
        <v>295</v>
      </c>
      <c r="B116" s="2" t="s">
        <v>433</v>
      </c>
      <c r="C116" s="8" t="s">
        <v>305</v>
      </c>
      <c r="D116" s="8" t="s">
        <v>306</v>
      </c>
      <c r="E116" s="2"/>
      <c r="F116" s="2" t="s">
        <v>316</v>
      </c>
      <c r="G116" s="3"/>
      <c r="H116" s="9">
        <v>1</v>
      </c>
      <c r="I116" s="10"/>
      <c r="J116" s="9">
        <v>1</v>
      </c>
      <c r="K116" s="2"/>
      <c r="L116" s="71">
        <v>41535</v>
      </c>
      <c r="M116" s="2" t="s">
        <v>541</v>
      </c>
      <c r="N116" s="2"/>
    </row>
    <row r="117" spans="1:14" ht="38.25" customHeight="1">
      <c r="A117" s="18" t="s">
        <v>296</v>
      </c>
      <c r="B117" s="2" t="s">
        <v>433</v>
      </c>
      <c r="C117" s="8" t="s">
        <v>305</v>
      </c>
      <c r="D117" s="8" t="s">
        <v>307</v>
      </c>
      <c r="E117" s="2"/>
      <c r="F117" s="2" t="s">
        <v>317</v>
      </c>
      <c r="G117" s="3"/>
      <c r="H117" s="9">
        <v>1</v>
      </c>
      <c r="I117" s="10"/>
      <c r="J117" s="9">
        <v>1</v>
      </c>
      <c r="K117" s="2"/>
      <c r="L117" s="71">
        <v>41535</v>
      </c>
      <c r="M117" s="2" t="s">
        <v>541</v>
      </c>
      <c r="N117" s="2"/>
    </row>
    <row r="118" spans="1:14" ht="38.25" customHeight="1">
      <c r="A118" s="18" t="s">
        <v>297</v>
      </c>
      <c r="B118" s="2" t="s">
        <v>433</v>
      </c>
      <c r="C118" s="8" t="s">
        <v>305</v>
      </c>
      <c r="D118" s="8" t="s">
        <v>308</v>
      </c>
      <c r="E118" s="2"/>
      <c r="F118" s="2" t="s">
        <v>318</v>
      </c>
      <c r="G118" s="3"/>
      <c r="H118" s="9">
        <v>1</v>
      </c>
      <c r="I118" s="10"/>
      <c r="J118" s="9">
        <v>1</v>
      </c>
      <c r="K118" s="2"/>
      <c r="L118" s="71">
        <v>41535</v>
      </c>
      <c r="M118" s="2" t="s">
        <v>541</v>
      </c>
      <c r="N118" s="2"/>
    </row>
    <row r="119" spans="1:14" ht="38.25" customHeight="1">
      <c r="A119" s="18" t="s">
        <v>298</v>
      </c>
      <c r="B119" s="2" t="s">
        <v>433</v>
      </c>
      <c r="C119" s="8" t="s">
        <v>305</v>
      </c>
      <c r="D119" s="8" t="s">
        <v>309</v>
      </c>
      <c r="E119" s="2"/>
      <c r="F119" s="2" t="s">
        <v>319</v>
      </c>
      <c r="G119" s="3"/>
      <c r="H119" s="9">
        <v>1</v>
      </c>
      <c r="I119" s="10"/>
      <c r="J119" s="9">
        <v>1</v>
      </c>
      <c r="K119" s="2"/>
      <c r="L119" s="71">
        <v>41535</v>
      </c>
      <c r="M119" s="2" t="s">
        <v>541</v>
      </c>
      <c r="N119" s="2"/>
    </row>
    <row r="120" spans="1:14" ht="38.25" customHeight="1">
      <c r="A120" s="18" t="s">
        <v>299</v>
      </c>
      <c r="B120" s="2" t="s">
        <v>433</v>
      </c>
      <c r="C120" s="8" t="s">
        <v>305</v>
      </c>
      <c r="D120" s="8" t="s">
        <v>310</v>
      </c>
      <c r="E120" s="2"/>
      <c r="F120" s="2" t="s">
        <v>320</v>
      </c>
      <c r="G120" s="3"/>
      <c r="H120" s="9">
        <v>1</v>
      </c>
      <c r="I120" s="10"/>
      <c r="J120" s="9">
        <v>1</v>
      </c>
      <c r="K120" s="2"/>
      <c r="L120" s="71">
        <v>41535</v>
      </c>
      <c r="M120" s="2" t="s">
        <v>541</v>
      </c>
      <c r="N120" s="2"/>
    </row>
    <row r="121" spans="1:14" ht="38.25" customHeight="1">
      <c r="A121" s="18" t="s">
        <v>300</v>
      </c>
      <c r="B121" s="2" t="s">
        <v>433</v>
      </c>
      <c r="C121" s="8" t="s">
        <v>305</v>
      </c>
      <c r="D121" s="8" t="s">
        <v>311</v>
      </c>
      <c r="E121" s="2"/>
      <c r="F121" s="2" t="s">
        <v>321</v>
      </c>
      <c r="G121" s="3"/>
      <c r="H121" s="9">
        <v>1</v>
      </c>
      <c r="I121" s="10"/>
      <c r="J121" s="9">
        <v>1</v>
      </c>
      <c r="K121" s="2"/>
      <c r="L121" s="71">
        <v>41535</v>
      </c>
      <c r="M121" s="2" t="s">
        <v>541</v>
      </c>
      <c r="N121" s="2"/>
    </row>
    <row r="122" spans="1:14" ht="38.25" customHeight="1">
      <c r="A122" s="18" t="s">
        <v>301</v>
      </c>
      <c r="B122" s="2" t="s">
        <v>433</v>
      </c>
      <c r="C122" s="8" t="s">
        <v>305</v>
      </c>
      <c r="D122" s="8" t="s">
        <v>312</v>
      </c>
      <c r="E122" s="2"/>
      <c r="F122" s="2" t="s">
        <v>322</v>
      </c>
      <c r="G122" s="3"/>
      <c r="H122" s="9">
        <v>1</v>
      </c>
      <c r="I122" s="10"/>
      <c r="J122" s="9">
        <v>1</v>
      </c>
      <c r="K122" s="2"/>
      <c r="L122" s="71">
        <v>41535</v>
      </c>
      <c r="M122" s="2" t="s">
        <v>541</v>
      </c>
      <c r="N122" s="2"/>
    </row>
    <row r="123" spans="1:14" ht="38.25" customHeight="1">
      <c r="A123" s="18" t="s">
        <v>302</v>
      </c>
      <c r="B123" s="2" t="s">
        <v>433</v>
      </c>
      <c r="C123" s="8" t="s">
        <v>305</v>
      </c>
      <c r="D123" s="8" t="s">
        <v>313</v>
      </c>
      <c r="E123" s="2"/>
      <c r="F123" s="2" t="s">
        <v>323</v>
      </c>
      <c r="G123" s="3"/>
      <c r="H123" s="9">
        <v>1</v>
      </c>
      <c r="I123" s="10"/>
      <c r="J123" s="9">
        <v>1</v>
      </c>
      <c r="K123" s="2"/>
      <c r="L123" s="71">
        <v>41535</v>
      </c>
      <c r="M123" s="2" t="s">
        <v>541</v>
      </c>
      <c r="N123" s="2"/>
    </row>
    <row r="124" spans="1:14" ht="38.25" customHeight="1">
      <c r="A124" s="18" t="s">
        <v>303</v>
      </c>
      <c r="B124" s="2" t="s">
        <v>433</v>
      </c>
      <c r="C124" s="8" t="s">
        <v>305</v>
      </c>
      <c r="D124" s="8" t="s">
        <v>314</v>
      </c>
      <c r="E124" s="2"/>
      <c r="F124" s="2" t="s">
        <v>324</v>
      </c>
      <c r="G124" s="3"/>
      <c r="H124" s="9">
        <v>1</v>
      </c>
      <c r="I124" s="10"/>
      <c r="J124" s="9">
        <v>1</v>
      </c>
      <c r="K124" s="2"/>
      <c r="L124" s="71">
        <v>41535</v>
      </c>
      <c r="M124" s="2" t="s">
        <v>541</v>
      </c>
      <c r="N124" s="2"/>
    </row>
    <row r="125" spans="1:14" ht="39.75" customHeight="1">
      <c r="A125" s="18" t="s">
        <v>304</v>
      </c>
      <c r="B125" s="2" t="s">
        <v>433</v>
      </c>
      <c r="C125" s="8" t="s">
        <v>305</v>
      </c>
      <c r="D125" s="8" t="s">
        <v>315</v>
      </c>
      <c r="E125" s="2"/>
      <c r="F125" s="2" t="s">
        <v>325</v>
      </c>
      <c r="G125" s="3"/>
      <c r="H125" s="9">
        <v>1</v>
      </c>
      <c r="I125" s="10"/>
      <c r="J125" s="9">
        <v>1</v>
      </c>
      <c r="K125" s="2"/>
      <c r="L125" s="71">
        <v>41535</v>
      </c>
      <c r="M125" s="2" t="s">
        <v>541</v>
      </c>
      <c r="N125" s="2"/>
    </row>
    <row r="126" spans="1:14" ht="40.5" customHeight="1">
      <c r="A126" s="18" t="s">
        <v>625</v>
      </c>
      <c r="B126" s="2" t="s">
        <v>433</v>
      </c>
      <c r="C126" s="8" t="s">
        <v>305</v>
      </c>
      <c r="D126" s="8" t="s">
        <v>306</v>
      </c>
      <c r="E126" s="2"/>
      <c r="F126" s="2" t="s">
        <v>627</v>
      </c>
      <c r="G126" s="3"/>
      <c r="H126" s="9">
        <v>1</v>
      </c>
      <c r="I126" s="10"/>
      <c r="J126" s="9">
        <v>1</v>
      </c>
      <c r="K126" s="2"/>
      <c r="L126" s="71">
        <v>43827</v>
      </c>
      <c r="M126" s="2" t="s">
        <v>626</v>
      </c>
      <c r="N126" s="2"/>
    </row>
    <row r="127" spans="1:14" ht="40.5" customHeight="1">
      <c r="A127" s="18" t="s">
        <v>632</v>
      </c>
      <c r="B127" s="2" t="s">
        <v>433</v>
      </c>
      <c r="C127" s="8" t="s">
        <v>305</v>
      </c>
      <c r="D127" s="8" t="s">
        <v>628</v>
      </c>
      <c r="E127" s="2"/>
      <c r="F127" s="84" t="s">
        <v>629</v>
      </c>
      <c r="G127" s="3"/>
      <c r="H127" s="9">
        <v>1</v>
      </c>
      <c r="I127" s="10"/>
      <c r="J127" s="9">
        <v>1</v>
      </c>
      <c r="K127" s="2"/>
      <c r="L127" s="71">
        <v>43827</v>
      </c>
      <c r="M127" s="2" t="s">
        <v>626</v>
      </c>
      <c r="N127" s="2"/>
    </row>
    <row r="128" spans="1:14" ht="40.5" customHeight="1">
      <c r="A128" s="18" t="s">
        <v>633</v>
      </c>
      <c r="B128" s="2" t="s">
        <v>433</v>
      </c>
      <c r="C128" s="8" t="s">
        <v>305</v>
      </c>
      <c r="D128" s="8" t="s">
        <v>630</v>
      </c>
      <c r="E128" s="2"/>
      <c r="F128" s="2" t="s">
        <v>631</v>
      </c>
      <c r="G128" s="3"/>
      <c r="H128" s="9">
        <v>1</v>
      </c>
      <c r="I128" s="10"/>
      <c r="J128" s="9">
        <v>1</v>
      </c>
      <c r="K128" s="2"/>
      <c r="L128" s="71">
        <v>43827</v>
      </c>
      <c r="M128" s="2" t="s">
        <v>626</v>
      </c>
      <c r="N128" s="2"/>
    </row>
    <row r="129" spans="1:14" ht="40.5" customHeight="1">
      <c r="A129" s="18" t="s">
        <v>634</v>
      </c>
      <c r="B129" s="2" t="s">
        <v>433</v>
      </c>
      <c r="C129" s="8" t="s">
        <v>305</v>
      </c>
      <c r="D129" s="8" t="s">
        <v>637</v>
      </c>
      <c r="E129" s="2"/>
      <c r="F129" s="2" t="s">
        <v>638</v>
      </c>
      <c r="G129" s="3"/>
      <c r="H129" s="9">
        <v>1</v>
      </c>
      <c r="I129" s="10"/>
      <c r="J129" s="9">
        <v>1</v>
      </c>
      <c r="K129" s="2"/>
      <c r="L129" s="71">
        <v>43827</v>
      </c>
      <c r="M129" s="2" t="s">
        <v>626</v>
      </c>
      <c r="N129" s="2"/>
    </row>
    <row r="130" spans="1:14" ht="40.5" customHeight="1">
      <c r="A130" s="18" t="s">
        <v>635</v>
      </c>
      <c r="B130" s="2" t="s">
        <v>433</v>
      </c>
      <c r="C130" s="8" t="s">
        <v>305</v>
      </c>
      <c r="D130" s="8" t="s">
        <v>639</v>
      </c>
      <c r="E130" s="2"/>
      <c r="F130" s="2" t="s">
        <v>640</v>
      </c>
      <c r="G130" s="3"/>
      <c r="H130" s="9">
        <v>1</v>
      </c>
      <c r="I130" s="10"/>
      <c r="J130" s="9">
        <v>1</v>
      </c>
      <c r="K130" s="2"/>
      <c r="L130" s="71">
        <v>43827</v>
      </c>
      <c r="M130" s="2" t="s">
        <v>626</v>
      </c>
      <c r="N130" s="2"/>
    </row>
    <row r="131" spans="1:14" ht="40.5" customHeight="1">
      <c r="A131" s="18" t="s">
        <v>636</v>
      </c>
      <c r="B131" s="2" t="s">
        <v>433</v>
      </c>
      <c r="C131" s="8" t="s">
        <v>305</v>
      </c>
      <c r="D131" s="8" t="s">
        <v>641</v>
      </c>
      <c r="E131" s="2"/>
      <c r="F131" s="2" t="s">
        <v>642</v>
      </c>
      <c r="G131" s="3"/>
      <c r="H131" s="9">
        <v>1</v>
      </c>
      <c r="I131" s="10"/>
      <c r="J131" s="9">
        <v>1</v>
      </c>
      <c r="K131" s="2"/>
      <c r="L131" s="71">
        <v>43827</v>
      </c>
      <c r="M131" s="2" t="s">
        <v>626</v>
      </c>
      <c r="N131" s="2"/>
    </row>
    <row r="132" spans="1:14" ht="40.5" customHeight="1">
      <c r="A132" s="18" t="s">
        <v>643</v>
      </c>
      <c r="B132" s="2" t="s">
        <v>433</v>
      </c>
      <c r="C132" s="8" t="s">
        <v>305</v>
      </c>
      <c r="D132" s="8" t="s">
        <v>646</v>
      </c>
      <c r="E132" s="25"/>
      <c r="F132" s="2" t="s">
        <v>647</v>
      </c>
      <c r="G132" s="3"/>
      <c r="H132" s="9">
        <v>1</v>
      </c>
      <c r="I132" s="10"/>
      <c r="J132" s="9">
        <v>1</v>
      </c>
      <c r="K132" s="2"/>
      <c r="L132" s="71">
        <v>43827</v>
      </c>
      <c r="M132" s="2" t="s">
        <v>626</v>
      </c>
      <c r="N132" s="85"/>
    </row>
    <row r="133" spans="1:14" ht="40.5" customHeight="1">
      <c r="A133" s="18" t="s">
        <v>644</v>
      </c>
      <c r="B133" s="2" t="s">
        <v>433</v>
      </c>
      <c r="C133" s="8" t="s">
        <v>305</v>
      </c>
      <c r="D133" s="8" t="s">
        <v>648</v>
      </c>
      <c r="E133" s="25"/>
      <c r="F133" s="2" t="s">
        <v>650</v>
      </c>
      <c r="G133" s="3"/>
      <c r="H133" s="9">
        <v>1</v>
      </c>
      <c r="I133" s="10"/>
      <c r="J133" s="9">
        <v>1</v>
      </c>
      <c r="K133" s="2"/>
      <c r="L133" s="71">
        <v>43827</v>
      </c>
      <c r="M133" s="2" t="s">
        <v>626</v>
      </c>
      <c r="N133" s="85"/>
    </row>
    <row r="134" spans="1:14" ht="40.5" customHeight="1">
      <c r="A134" s="18" t="s">
        <v>645</v>
      </c>
      <c r="B134" s="2" t="s">
        <v>433</v>
      </c>
      <c r="C134" s="8" t="s">
        <v>305</v>
      </c>
      <c r="D134" s="8" t="s">
        <v>649</v>
      </c>
      <c r="E134" s="25"/>
      <c r="F134" s="2" t="s">
        <v>651</v>
      </c>
      <c r="G134" s="3"/>
      <c r="H134" s="9">
        <v>1</v>
      </c>
      <c r="I134" s="10"/>
      <c r="J134" s="9">
        <v>1</v>
      </c>
      <c r="K134" s="2"/>
      <c r="L134" s="71">
        <v>43827</v>
      </c>
      <c r="M134" s="2" t="s">
        <v>626</v>
      </c>
      <c r="N134" s="85"/>
    </row>
    <row r="135" spans="1:14" s="41" customFormat="1" ht="15" customHeight="1">
      <c r="A135" s="30" t="s">
        <v>326</v>
      </c>
      <c r="B135" s="42"/>
      <c r="C135" s="43"/>
      <c r="D135" s="43"/>
      <c r="E135" s="42"/>
      <c r="F135" s="40" t="s">
        <v>652</v>
      </c>
      <c r="G135" s="51"/>
      <c r="H135" s="44">
        <f>SUM(H116:H134)</f>
        <v>19</v>
      </c>
      <c r="I135" s="44">
        <f>SUM(I116:I125)</f>
        <v>0</v>
      </c>
      <c r="J135" s="44">
        <f>SUM(J116:J134)</f>
        <v>19</v>
      </c>
      <c r="K135" s="42"/>
      <c r="L135" s="42"/>
      <c r="M135" s="42"/>
      <c r="N135" s="45"/>
    </row>
  </sheetData>
  <autoFilter ref="A9:S135">
    <filterColumn colId="0"/>
    <filterColumn colId="3"/>
  </autoFilter>
  <sortState ref="A163:S173">
    <sortCondition ref="C163:C173"/>
  </sortState>
  <mergeCells count="4">
    <mergeCell ref="A4:N4"/>
    <mergeCell ref="A5:N5"/>
    <mergeCell ref="A6:N6"/>
    <mergeCell ref="A7:N7"/>
  </mergeCells>
  <pageMargins left="0.55118110236220474" right="0.55118110236220474" top="0.74803149606299213" bottom="0.45" header="0.31496062992125984" footer="0.31496062992125984"/>
  <pageSetup paperSize="9" scale="61" fitToHeight="1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Q30"/>
  <sheetViews>
    <sheetView zoomScale="90" zoomScaleNormal="90" workbookViewId="0">
      <pane ySplit="5" topLeftCell="A18" activePane="bottomLeft" state="frozen"/>
      <selection activeCell="B1" sqref="B1"/>
      <selection pane="bottomLeft" activeCell="E34" sqref="E34"/>
    </sheetView>
  </sheetViews>
  <sheetFormatPr defaultRowHeight="15"/>
  <cols>
    <col min="1" max="1" width="4.42578125" style="17" customWidth="1"/>
    <col min="2" max="2" width="18.42578125" style="5" customWidth="1"/>
    <col min="3" max="3" width="16.140625" style="5" customWidth="1"/>
    <col min="4" max="4" width="20.140625" style="5" customWidth="1"/>
    <col min="5" max="5" width="20" style="5" customWidth="1"/>
    <col min="6" max="6" width="5.42578125" style="7" customWidth="1"/>
    <col min="7" max="7" width="14" style="5" customWidth="1"/>
    <col min="8" max="9" width="12.7109375" style="5" customWidth="1"/>
    <col min="10" max="10" width="15.85546875" style="5" customWidth="1"/>
    <col min="11" max="11" width="20.42578125" style="5" customWidth="1"/>
    <col min="12" max="12" width="21.140625" style="5" customWidth="1"/>
    <col min="13" max="16384" width="9.140625" style="5"/>
  </cols>
  <sheetData>
    <row r="1" spans="1:17" ht="41.25" customHeight="1">
      <c r="A1" s="110" t="s">
        <v>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17" ht="15.75">
      <c r="A2" s="111" t="s">
        <v>154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7" ht="21" customHeight="1">
      <c r="A3" s="112" t="s">
        <v>161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7" ht="21" customHeight="1">
      <c r="A4" s="113" t="s">
        <v>327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</row>
    <row r="5" spans="1:17" s="7" customFormat="1" ht="105.75" customHeight="1">
      <c r="A5" s="16" t="s">
        <v>0</v>
      </c>
      <c r="B5" s="3" t="s">
        <v>10</v>
      </c>
      <c r="C5" s="3" t="s">
        <v>8</v>
      </c>
      <c r="D5" s="3" t="s">
        <v>347</v>
      </c>
      <c r="E5" s="3" t="s">
        <v>348</v>
      </c>
      <c r="F5" s="3" t="s">
        <v>346</v>
      </c>
      <c r="G5" s="3" t="s">
        <v>9</v>
      </c>
      <c r="H5" s="3" t="s">
        <v>4</v>
      </c>
      <c r="I5" s="3" t="s">
        <v>157</v>
      </c>
      <c r="J5" s="3" t="s">
        <v>158</v>
      </c>
      <c r="K5" s="3" t="s">
        <v>159</v>
      </c>
      <c r="L5" s="3" t="s">
        <v>132</v>
      </c>
      <c r="M5" s="6"/>
      <c r="N5" s="6"/>
      <c r="O5" s="6"/>
      <c r="P5" s="6"/>
      <c r="Q5" s="6"/>
    </row>
    <row r="6" spans="1:17" s="7" customFormat="1" ht="15" customHeight="1">
      <c r="A6" s="16">
        <v>1</v>
      </c>
      <c r="B6" s="3">
        <v>2</v>
      </c>
      <c r="C6" s="16">
        <v>3</v>
      </c>
      <c r="D6" s="3">
        <v>4</v>
      </c>
      <c r="E6" s="16">
        <v>5</v>
      </c>
      <c r="F6" s="3">
        <v>6</v>
      </c>
      <c r="G6" s="16">
        <v>7</v>
      </c>
      <c r="H6" s="3">
        <v>8</v>
      </c>
      <c r="I6" s="16">
        <v>9</v>
      </c>
      <c r="J6" s="3">
        <v>10</v>
      </c>
      <c r="K6" s="16">
        <v>11</v>
      </c>
      <c r="L6" s="3">
        <v>12</v>
      </c>
      <c r="M6" s="6"/>
      <c r="N6" s="6"/>
      <c r="O6" s="6"/>
      <c r="P6" s="6"/>
      <c r="Q6" s="6"/>
    </row>
    <row r="7" spans="1:17" s="7" customFormat="1" ht="15" customHeight="1">
      <c r="A7" s="21" t="s">
        <v>329</v>
      </c>
      <c r="B7" s="19"/>
      <c r="C7" s="19"/>
      <c r="D7" s="19"/>
      <c r="E7" s="19"/>
      <c r="F7" s="50"/>
      <c r="G7" s="19"/>
      <c r="H7" s="19"/>
      <c r="I7" s="19"/>
      <c r="J7" s="19"/>
      <c r="K7" s="19"/>
      <c r="L7" s="20"/>
      <c r="M7" s="6"/>
      <c r="N7" s="6"/>
      <c r="O7" s="6"/>
      <c r="P7" s="6"/>
      <c r="Q7" s="6"/>
    </row>
    <row r="8" spans="1:17">
      <c r="A8" s="18"/>
      <c r="B8" s="2"/>
      <c r="C8" s="98"/>
      <c r="D8" s="2"/>
      <c r="E8" s="2"/>
      <c r="F8" s="3"/>
      <c r="G8" s="99"/>
      <c r="H8" s="99"/>
      <c r="I8" s="10"/>
      <c r="J8" s="71"/>
      <c r="K8" s="2"/>
      <c r="L8" s="2"/>
    </row>
    <row r="9" spans="1:17" s="41" customFormat="1">
      <c r="A9" s="30" t="s">
        <v>331</v>
      </c>
      <c r="B9" s="42"/>
      <c r="C9" s="47"/>
      <c r="D9" s="42"/>
      <c r="E9" s="42"/>
      <c r="F9" s="51"/>
      <c r="G9" s="48">
        <f>SUM(G8:G8)</f>
        <v>0</v>
      </c>
      <c r="H9" s="48">
        <f>SUM(H8:H8)</f>
        <v>0</v>
      </c>
      <c r="I9" s="48">
        <f>SUM(I8:I8)</f>
        <v>0</v>
      </c>
      <c r="J9" s="42"/>
      <c r="K9" s="42"/>
      <c r="L9" s="45"/>
    </row>
    <row r="10" spans="1:17" s="7" customFormat="1" ht="20.25" customHeight="1">
      <c r="A10" s="38" t="s">
        <v>330</v>
      </c>
      <c r="B10" s="19"/>
      <c r="C10" s="19"/>
      <c r="D10" s="19"/>
      <c r="E10" s="19"/>
      <c r="F10" s="50"/>
      <c r="G10" s="19"/>
      <c r="H10" s="19"/>
      <c r="I10" s="19"/>
      <c r="J10" s="19"/>
      <c r="K10" s="19"/>
      <c r="L10" s="20"/>
      <c r="M10" s="6"/>
      <c r="N10" s="6"/>
      <c r="O10" s="6"/>
      <c r="P10" s="6"/>
      <c r="Q10" s="6"/>
    </row>
    <row r="11" spans="1:17" ht="38.25">
      <c r="A11" s="18" t="s">
        <v>245</v>
      </c>
      <c r="B11" s="2" t="s">
        <v>433</v>
      </c>
      <c r="C11" s="8" t="s">
        <v>41</v>
      </c>
      <c r="D11" s="2" t="s">
        <v>563</v>
      </c>
      <c r="E11" s="2"/>
      <c r="F11" s="3">
        <v>2010</v>
      </c>
      <c r="G11" s="9">
        <v>490000</v>
      </c>
      <c r="H11" s="10">
        <v>490000</v>
      </c>
      <c r="I11" s="10">
        <f t="shared" ref="I11:I23" si="0">G11-H11</f>
        <v>0</v>
      </c>
      <c r="J11" s="71">
        <v>39598</v>
      </c>
      <c r="K11" s="2" t="s">
        <v>160</v>
      </c>
      <c r="L11" s="2"/>
    </row>
    <row r="12" spans="1:17" ht="38.25">
      <c r="A12" s="18" t="s">
        <v>246</v>
      </c>
      <c r="B12" s="2" t="s">
        <v>433</v>
      </c>
      <c r="C12" s="8" t="s">
        <v>42</v>
      </c>
      <c r="D12" s="2" t="s">
        <v>142</v>
      </c>
      <c r="E12" s="2"/>
      <c r="F12" s="3"/>
      <c r="G12" s="9">
        <v>2052</v>
      </c>
      <c r="H12" s="9">
        <v>2052</v>
      </c>
      <c r="I12" s="10">
        <f t="shared" si="0"/>
        <v>0</v>
      </c>
      <c r="J12" s="71">
        <v>39598</v>
      </c>
      <c r="K12" s="2" t="s">
        <v>160</v>
      </c>
      <c r="L12" s="2"/>
    </row>
    <row r="13" spans="1:17" ht="38.25">
      <c r="A13" s="18" t="s">
        <v>332</v>
      </c>
      <c r="B13" s="2" t="s">
        <v>433</v>
      </c>
      <c r="C13" s="8" t="s">
        <v>43</v>
      </c>
      <c r="D13" s="2" t="s">
        <v>142</v>
      </c>
      <c r="E13" s="2"/>
      <c r="F13" s="3"/>
      <c r="G13" s="9">
        <v>1746.8</v>
      </c>
      <c r="H13" s="9">
        <v>1746.8</v>
      </c>
      <c r="I13" s="10">
        <f t="shared" si="0"/>
        <v>0</v>
      </c>
      <c r="J13" s="71">
        <v>39598</v>
      </c>
      <c r="K13" s="2" t="s">
        <v>160</v>
      </c>
      <c r="L13" s="2"/>
    </row>
    <row r="14" spans="1:17" ht="38.25">
      <c r="A14" s="18" t="s">
        <v>333</v>
      </c>
      <c r="B14" s="2" t="s">
        <v>433</v>
      </c>
      <c r="C14" s="8" t="s">
        <v>44</v>
      </c>
      <c r="D14" s="2" t="s">
        <v>142</v>
      </c>
      <c r="E14" s="2"/>
      <c r="F14" s="3"/>
      <c r="G14" s="9">
        <v>1767.1</v>
      </c>
      <c r="H14" s="9">
        <v>1767</v>
      </c>
      <c r="I14" s="10">
        <f t="shared" si="0"/>
        <v>9.9999999999909051E-2</v>
      </c>
      <c r="J14" s="71">
        <v>39598</v>
      </c>
      <c r="K14" s="2" t="s">
        <v>160</v>
      </c>
      <c r="L14" s="2"/>
    </row>
    <row r="15" spans="1:17" ht="38.25">
      <c r="A15" s="18" t="s">
        <v>334</v>
      </c>
      <c r="B15" s="2" t="s">
        <v>433</v>
      </c>
      <c r="C15" s="8" t="s">
        <v>45</v>
      </c>
      <c r="D15" s="2" t="s">
        <v>141</v>
      </c>
      <c r="E15" s="2"/>
      <c r="F15" s="3"/>
      <c r="G15" s="9">
        <v>2148.33</v>
      </c>
      <c r="H15" s="9">
        <v>2148.33</v>
      </c>
      <c r="I15" s="10">
        <f t="shared" si="0"/>
        <v>0</v>
      </c>
      <c r="J15" s="71">
        <v>39598</v>
      </c>
      <c r="K15" s="2" t="s">
        <v>160</v>
      </c>
      <c r="L15" s="2"/>
    </row>
    <row r="16" spans="1:17" ht="38.25">
      <c r="A16" s="18" t="s">
        <v>335</v>
      </c>
      <c r="B16" s="2" t="s">
        <v>433</v>
      </c>
      <c r="C16" s="8" t="s">
        <v>46</v>
      </c>
      <c r="D16" s="2" t="s">
        <v>141</v>
      </c>
      <c r="E16" s="2"/>
      <c r="F16" s="3"/>
      <c r="G16" s="9">
        <v>1364.02</v>
      </c>
      <c r="H16" s="9">
        <v>1364.02</v>
      </c>
      <c r="I16" s="10">
        <f t="shared" si="0"/>
        <v>0</v>
      </c>
      <c r="J16" s="71">
        <v>39598</v>
      </c>
      <c r="K16" s="2" t="s">
        <v>160</v>
      </c>
      <c r="L16" s="2"/>
    </row>
    <row r="17" spans="1:12" ht="38.25">
      <c r="A17" s="18" t="s">
        <v>336</v>
      </c>
      <c r="B17" s="2" t="s">
        <v>433</v>
      </c>
      <c r="C17" s="8" t="s">
        <v>47</v>
      </c>
      <c r="D17" s="2" t="s">
        <v>141</v>
      </c>
      <c r="E17" s="2"/>
      <c r="F17" s="3"/>
      <c r="G17" s="9">
        <v>3594.02</v>
      </c>
      <c r="H17" s="9">
        <v>3594.02</v>
      </c>
      <c r="I17" s="10">
        <f t="shared" si="0"/>
        <v>0</v>
      </c>
      <c r="J17" s="71">
        <v>39598</v>
      </c>
      <c r="K17" s="2" t="s">
        <v>160</v>
      </c>
      <c r="L17" s="2"/>
    </row>
    <row r="18" spans="1:12" ht="38.25">
      <c r="A18" s="18" t="s">
        <v>337</v>
      </c>
      <c r="B18" s="2" t="s">
        <v>433</v>
      </c>
      <c r="C18" s="8" t="s">
        <v>76</v>
      </c>
      <c r="D18" s="2"/>
      <c r="E18" s="2"/>
      <c r="F18" s="3"/>
      <c r="G18" s="9">
        <v>12645.09</v>
      </c>
      <c r="H18" s="10">
        <v>12645.09</v>
      </c>
      <c r="I18" s="10">
        <f t="shared" si="0"/>
        <v>0</v>
      </c>
      <c r="J18" s="71">
        <v>39598</v>
      </c>
      <c r="K18" s="2" t="s">
        <v>160</v>
      </c>
      <c r="L18" s="2"/>
    </row>
    <row r="19" spans="1:12" ht="38.25">
      <c r="A19" s="18" t="s">
        <v>338</v>
      </c>
      <c r="B19" s="2" t="s">
        <v>433</v>
      </c>
      <c r="C19" s="8" t="s">
        <v>77</v>
      </c>
      <c r="D19" s="2"/>
      <c r="E19" s="2"/>
      <c r="F19" s="3"/>
      <c r="G19" s="9">
        <v>4971.3999999999996</v>
      </c>
      <c r="H19" s="10">
        <v>4971.3999999999996</v>
      </c>
      <c r="I19" s="10">
        <f t="shared" si="0"/>
        <v>0</v>
      </c>
      <c r="J19" s="71">
        <v>39598</v>
      </c>
      <c r="K19" s="2" t="s">
        <v>160</v>
      </c>
      <c r="L19" s="2"/>
    </row>
    <row r="20" spans="1:12" ht="38.25">
      <c r="A20" s="18" t="s">
        <v>339</v>
      </c>
      <c r="B20" s="2" t="s">
        <v>433</v>
      </c>
      <c r="C20" s="8" t="s">
        <v>88</v>
      </c>
      <c r="D20" s="2" t="s">
        <v>141</v>
      </c>
      <c r="E20" s="2"/>
      <c r="F20" s="3"/>
      <c r="G20" s="9">
        <v>3289.85</v>
      </c>
      <c r="H20" s="9">
        <v>3289.85</v>
      </c>
      <c r="I20" s="10">
        <f t="shared" si="0"/>
        <v>0</v>
      </c>
      <c r="J20" s="71">
        <v>39598</v>
      </c>
      <c r="K20" s="2" t="s">
        <v>160</v>
      </c>
      <c r="L20" s="2"/>
    </row>
    <row r="21" spans="1:12" ht="38.25">
      <c r="A21" s="18" t="s">
        <v>340</v>
      </c>
      <c r="B21" s="2" t="s">
        <v>433</v>
      </c>
      <c r="C21" s="8" t="s">
        <v>88</v>
      </c>
      <c r="D21" s="2" t="s">
        <v>141</v>
      </c>
      <c r="E21" s="2" t="s">
        <v>137</v>
      </c>
      <c r="F21" s="3">
        <v>2006</v>
      </c>
      <c r="G21" s="9">
        <v>25878.71</v>
      </c>
      <c r="H21" s="10">
        <v>25878.71</v>
      </c>
      <c r="I21" s="10">
        <f>G21-H21</f>
        <v>0</v>
      </c>
      <c r="J21" s="71">
        <v>39598</v>
      </c>
      <c r="K21" s="2" t="s">
        <v>160</v>
      </c>
      <c r="L21" s="2"/>
    </row>
    <row r="22" spans="1:12" ht="51">
      <c r="A22" s="18" t="s">
        <v>341</v>
      </c>
      <c r="B22" s="2" t="s">
        <v>433</v>
      </c>
      <c r="C22" s="8" t="s">
        <v>620</v>
      </c>
      <c r="D22" s="2"/>
      <c r="E22" s="2"/>
      <c r="F22" s="3">
        <v>2019</v>
      </c>
      <c r="G22" s="9">
        <v>133000</v>
      </c>
      <c r="H22" s="10"/>
      <c r="I22" s="10">
        <f t="shared" si="0"/>
        <v>133000</v>
      </c>
      <c r="J22" s="71">
        <v>43748</v>
      </c>
      <c r="K22" s="2"/>
      <c r="L22" s="2"/>
    </row>
    <row r="23" spans="1:12" ht="25.5" customHeight="1">
      <c r="A23" s="18" t="s">
        <v>342</v>
      </c>
      <c r="B23" s="2" t="s">
        <v>433</v>
      </c>
      <c r="C23" s="8" t="s">
        <v>657</v>
      </c>
      <c r="D23" s="2" t="s">
        <v>656</v>
      </c>
      <c r="E23" s="2"/>
      <c r="F23" s="3">
        <v>2020</v>
      </c>
      <c r="G23" s="9">
        <v>40772</v>
      </c>
      <c r="H23" s="10"/>
      <c r="I23" s="10">
        <f t="shared" si="0"/>
        <v>40772</v>
      </c>
      <c r="J23" s="71">
        <v>44160</v>
      </c>
      <c r="K23" s="2"/>
      <c r="L23" s="2"/>
    </row>
    <row r="24" spans="1:12" ht="26.25" customHeight="1">
      <c r="A24" s="18" t="s">
        <v>343</v>
      </c>
      <c r="B24" s="2" t="s">
        <v>433</v>
      </c>
      <c r="C24" s="86" t="s">
        <v>743</v>
      </c>
      <c r="D24" s="2"/>
      <c r="E24" s="25"/>
      <c r="F24" s="3"/>
      <c r="G24" s="87">
        <v>4104</v>
      </c>
      <c r="H24" s="10"/>
      <c r="I24" s="87">
        <v>4104</v>
      </c>
      <c r="J24" s="71">
        <v>44012</v>
      </c>
      <c r="K24" s="2"/>
      <c r="L24" s="2"/>
    </row>
    <row r="25" spans="1:12" ht="26.25" customHeight="1">
      <c r="A25" s="18" t="s">
        <v>344</v>
      </c>
      <c r="B25" s="2" t="s">
        <v>433</v>
      </c>
      <c r="C25" s="86" t="s">
        <v>742</v>
      </c>
      <c r="D25" s="2"/>
      <c r="E25" s="25"/>
      <c r="F25" s="3"/>
      <c r="G25" s="87">
        <v>156</v>
      </c>
      <c r="H25" s="10"/>
      <c r="I25" s="87">
        <v>156</v>
      </c>
      <c r="J25" s="71">
        <v>44012</v>
      </c>
      <c r="K25" s="2"/>
      <c r="L25" s="2"/>
    </row>
    <row r="26" spans="1:12" ht="26.25" customHeight="1">
      <c r="A26" s="18" t="s">
        <v>345</v>
      </c>
      <c r="B26" s="2" t="s">
        <v>433</v>
      </c>
      <c r="C26" s="54" t="s">
        <v>744</v>
      </c>
      <c r="D26" s="2"/>
      <c r="E26" s="25"/>
      <c r="F26" s="3"/>
      <c r="G26" s="10">
        <v>48000</v>
      </c>
      <c r="H26" s="10"/>
      <c r="I26" s="10">
        <v>48000</v>
      </c>
      <c r="J26" s="71">
        <v>44183</v>
      </c>
      <c r="K26" s="2"/>
      <c r="L26" s="2"/>
    </row>
    <row r="27" spans="1:12" ht="26.25" customHeight="1">
      <c r="A27" s="18" t="s">
        <v>487</v>
      </c>
      <c r="B27" s="2" t="s">
        <v>433</v>
      </c>
      <c r="C27" s="54" t="s">
        <v>744</v>
      </c>
      <c r="D27" s="2"/>
      <c r="E27" s="2"/>
      <c r="F27" s="3">
        <v>2021</v>
      </c>
      <c r="G27" s="10">
        <v>54000</v>
      </c>
      <c r="H27" s="10"/>
      <c r="I27" s="10">
        <v>54000</v>
      </c>
      <c r="J27" s="71">
        <v>44552</v>
      </c>
      <c r="K27" s="2"/>
      <c r="L27" s="2"/>
    </row>
    <row r="28" spans="1:12" ht="26.25" customHeight="1">
      <c r="A28" s="18" t="s">
        <v>488</v>
      </c>
      <c r="B28" s="2" t="s">
        <v>433</v>
      </c>
      <c r="C28" s="54" t="s">
        <v>671</v>
      </c>
      <c r="D28" s="2"/>
      <c r="E28" s="2"/>
      <c r="F28" s="3">
        <v>2022</v>
      </c>
      <c r="G28" s="10">
        <v>59805.19</v>
      </c>
      <c r="H28" s="10"/>
      <c r="I28" s="10">
        <v>59805.19</v>
      </c>
      <c r="J28" s="71">
        <v>44921</v>
      </c>
      <c r="K28" s="2"/>
      <c r="L28" s="2"/>
    </row>
    <row r="29" spans="1:12" ht="26.25" customHeight="1">
      <c r="A29" s="18" t="s">
        <v>489</v>
      </c>
      <c r="B29" s="2" t="s">
        <v>433</v>
      </c>
      <c r="C29" s="54" t="s">
        <v>744</v>
      </c>
      <c r="D29" s="2"/>
      <c r="E29" s="25"/>
      <c r="F29" s="3">
        <v>2023</v>
      </c>
      <c r="G29" s="10">
        <v>50000</v>
      </c>
      <c r="H29" s="10"/>
      <c r="I29" s="10">
        <v>50000</v>
      </c>
      <c r="J29" s="71">
        <v>45040</v>
      </c>
      <c r="K29" s="2"/>
      <c r="L29" s="85"/>
    </row>
    <row r="30" spans="1:12" s="41" customFormat="1">
      <c r="A30" s="30" t="s">
        <v>349</v>
      </c>
      <c r="B30" s="42"/>
      <c r="C30" s="47"/>
      <c r="D30" s="42"/>
      <c r="E30" s="42"/>
      <c r="F30" s="51"/>
      <c r="G30" s="49">
        <f>SUM(G11:G29)</f>
        <v>939294.51</v>
      </c>
      <c r="H30" s="49">
        <f>SUM(H11:H21)</f>
        <v>549457.22000000009</v>
      </c>
      <c r="I30" s="49">
        <f>SUM(I11:I29)</f>
        <v>389837.29</v>
      </c>
      <c r="J30" s="42"/>
      <c r="K30" s="42"/>
      <c r="L30" s="45"/>
    </row>
  </sheetData>
  <autoFilter ref="A6:Q30"/>
  <sortState ref="A11:S26">
    <sortCondition ref="C11:C26"/>
  </sortState>
  <mergeCells count="4">
    <mergeCell ref="A1:L1"/>
    <mergeCell ref="A2:L2"/>
    <mergeCell ref="A3:L3"/>
    <mergeCell ref="A4:L4"/>
  </mergeCells>
  <pageMargins left="0.55118110236220474" right="0.55118110236220474" top="0.74803149606299213" bottom="0.44" header="0.31496062992125984" footer="0.31496062992125984"/>
  <pageSetup paperSize="9" scale="74" fitToHeight="10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BR66"/>
  <sheetViews>
    <sheetView zoomScale="90" zoomScaleNormal="90" workbookViewId="0">
      <pane ySplit="5" topLeftCell="A6" activePane="bottomLeft" state="frozen"/>
      <selection activeCell="B1" sqref="B1"/>
      <selection pane="bottomLeft" activeCell="E15" sqref="E15"/>
    </sheetView>
  </sheetViews>
  <sheetFormatPr defaultRowHeight="15"/>
  <cols>
    <col min="1" max="1" width="4.42578125" style="17" customWidth="1"/>
    <col min="2" max="2" width="17" style="5" customWidth="1"/>
    <col min="3" max="3" width="16.140625" style="5" customWidth="1"/>
    <col min="4" max="4" width="20.140625" style="5" customWidth="1"/>
    <col min="5" max="5" width="20" style="5" customWidth="1"/>
    <col min="6" max="6" width="6.85546875" style="7" customWidth="1"/>
    <col min="7" max="7" width="14" style="5" customWidth="1"/>
    <col min="8" max="9" width="12.7109375" style="5" customWidth="1"/>
    <col min="10" max="10" width="15.85546875" style="5" customWidth="1"/>
    <col min="11" max="11" width="17.42578125" style="5" customWidth="1"/>
    <col min="12" max="12" width="21.140625" style="5" customWidth="1"/>
    <col min="13" max="16384" width="9.140625" style="5"/>
  </cols>
  <sheetData>
    <row r="1" spans="1:17" ht="41.25" customHeight="1">
      <c r="A1" s="110" t="s">
        <v>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17" ht="15.75">
      <c r="A2" s="111" t="s">
        <v>154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7" ht="21" customHeight="1">
      <c r="A3" s="112" t="s">
        <v>350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7" ht="21" customHeight="1">
      <c r="A4" s="113" t="s">
        <v>327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</row>
    <row r="5" spans="1:17" s="7" customFormat="1" ht="105.75" customHeight="1">
      <c r="A5" s="16" t="s">
        <v>0</v>
      </c>
      <c r="B5" s="3" t="s">
        <v>10</v>
      </c>
      <c r="C5" s="3" t="s">
        <v>8</v>
      </c>
      <c r="D5" s="3" t="s">
        <v>347</v>
      </c>
      <c r="E5" s="3" t="s">
        <v>348</v>
      </c>
      <c r="F5" s="3" t="s">
        <v>346</v>
      </c>
      <c r="G5" s="3" t="s">
        <v>9</v>
      </c>
      <c r="H5" s="3" t="s">
        <v>4</v>
      </c>
      <c r="I5" s="3" t="s">
        <v>157</v>
      </c>
      <c r="J5" s="3" t="s">
        <v>158</v>
      </c>
      <c r="K5" s="3" t="s">
        <v>159</v>
      </c>
      <c r="L5" s="3" t="s">
        <v>132</v>
      </c>
      <c r="M5" s="6"/>
      <c r="N5" s="6"/>
      <c r="O5" s="6"/>
      <c r="P5" s="6"/>
      <c r="Q5" s="6"/>
    </row>
    <row r="6" spans="1:17" s="7" customFormat="1" ht="15" customHeight="1">
      <c r="A6" s="16">
        <v>1</v>
      </c>
      <c r="B6" s="3">
        <v>2</v>
      </c>
      <c r="C6" s="16">
        <v>3</v>
      </c>
      <c r="D6" s="3">
        <v>4</v>
      </c>
      <c r="E6" s="16">
        <v>5</v>
      </c>
      <c r="F6" s="3">
        <v>6</v>
      </c>
      <c r="G6" s="16">
        <v>7</v>
      </c>
      <c r="H6" s="3">
        <v>8</v>
      </c>
      <c r="I6" s="16">
        <v>9</v>
      </c>
      <c r="J6" s="3">
        <v>10</v>
      </c>
      <c r="K6" s="16">
        <v>11</v>
      </c>
      <c r="L6" s="3">
        <v>12</v>
      </c>
      <c r="M6" s="6"/>
      <c r="N6" s="6"/>
      <c r="O6" s="6"/>
      <c r="P6" s="6"/>
      <c r="Q6" s="6"/>
    </row>
    <row r="7" spans="1:17" s="7" customFormat="1" ht="15" customHeight="1">
      <c r="A7" s="21" t="s">
        <v>329</v>
      </c>
      <c r="B7" s="19"/>
      <c r="C7" s="19"/>
      <c r="D7" s="19"/>
      <c r="E7" s="19"/>
      <c r="F7" s="50"/>
      <c r="G7" s="19"/>
      <c r="H7" s="19"/>
      <c r="I7" s="19"/>
      <c r="J7" s="19"/>
      <c r="K7" s="19"/>
      <c r="L7" s="20"/>
      <c r="M7" s="6"/>
      <c r="N7" s="6"/>
      <c r="O7" s="6"/>
      <c r="P7" s="6"/>
      <c r="Q7" s="6"/>
    </row>
    <row r="8" spans="1:17">
      <c r="A8" s="18"/>
      <c r="B8" s="2"/>
      <c r="C8" s="100"/>
      <c r="D8" s="2"/>
      <c r="E8" s="2"/>
      <c r="F8" s="3"/>
      <c r="G8" s="10"/>
      <c r="H8" s="10"/>
      <c r="I8" s="10"/>
      <c r="J8" s="71"/>
      <c r="K8" s="2"/>
      <c r="L8" s="2"/>
    </row>
    <row r="9" spans="1:17" s="41" customFormat="1">
      <c r="A9" s="30" t="s">
        <v>331</v>
      </c>
      <c r="B9" s="42"/>
      <c r="C9" s="47"/>
      <c r="D9" s="42"/>
      <c r="E9" s="42"/>
      <c r="F9" s="51"/>
      <c r="G9" s="48">
        <f>SUM(G8:G8)</f>
        <v>0</v>
      </c>
      <c r="H9" s="48">
        <f>SUM(H8:H8)</f>
        <v>0</v>
      </c>
      <c r="I9" s="48">
        <f>SUM(I8:I8)</f>
        <v>0</v>
      </c>
      <c r="J9" s="42"/>
      <c r="K9" s="42"/>
      <c r="L9" s="45"/>
    </row>
    <row r="10" spans="1:17" s="7" customFormat="1" ht="20.25" customHeight="1">
      <c r="A10" s="38" t="s">
        <v>330</v>
      </c>
      <c r="B10" s="19"/>
      <c r="C10" s="19"/>
      <c r="D10" s="19"/>
      <c r="E10" s="19"/>
      <c r="F10" s="50"/>
      <c r="G10" s="19"/>
      <c r="H10" s="19"/>
      <c r="I10" s="19"/>
      <c r="J10" s="19"/>
      <c r="K10" s="19"/>
      <c r="L10" s="20"/>
      <c r="M10" s="6"/>
      <c r="N10" s="6"/>
      <c r="O10" s="6"/>
      <c r="P10" s="6"/>
      <c r="Q10" s="6"/>
    </row>
    <row r="11" spans="1:17" s="108" customFormat="1" ht="51">
      <c r="A11" s="102" t="s">
        <v>245</v>
      </c>
      <c r="B11" s="103" t="s">
        <v>122</v>
      </c>
      <c r="C11" s="104" t="s">
        <v>11</v>
      </c>
      <c r="D11" s="103"/>
      <c r="E11" s="103"/>
      <c r="F11" s="105">
        <v>2005</v>
      </c>
      <c r="G11" s="106">
        <v>22470</v>
      </c>
      <c r="H11" s="106">
        <v>22470</v>
      </c>
      <c r="I11" s="106">
        <f>G11-H11</f>
        <v>0</v>
      </c>
      <c r="J11" s="103"/>
      <c r="K11" s="103"/>
      <c r="L11" s="103"/>
      <c r="M11" s="107"/>
      <c r="N11" s="107"/>
      <c r="O11" s="107"/>
      <c r="P11" s="107"/>
      <c r="Q11" s="107"/>
    </row>
    <row r="12" spans="1:17" s="108" customFormat="1" ht="51">
      <c r="A12" s="102" t="s">
        <v>246</v>
      </c>
      <c r="B12" s="103" t="s">
        <v>122</v>
      </c>
      <c r="C12" s="104" t="s">
        <v>12</v>
      </c>
      <c r="D12" s="103"/>
      <c r="E12" s="103"/>
      <c r="F12" s="105"/>
      <c r="G12" s="106">
        <v>10908.8</v>
      </c>
      <c r="H12" s="106">
        <v>10908.8</v>
      </c>
      <c r="I12" s="106">
        <f t="shared" ref="I12:I25" si="0">G12-H12</f>
        <v>0</v>
      </c>
      <c r="J12" s="103"/>
      <c r="K12" s="103"/>
      <c r="L12" s="103"/>
    </row>
    <row r="13" spans="1:17" ht="51">
      <c r="A13" s="18" t="s">
        <v>332</v>
      </c>
      <c r="B13" s="2" t="s">
        <v>122</v>
      </c>
      <c r="C13" s="53" t="s">
        <v>13</v>
      </c>
      <c r="D13" s="2"/>
      <c r="E13" s="2"/>
      <c r="F13" s="3"/>
      <c r="G13" s="10">
        <v>11140</v>
      </c>
      <c r="H13" s="10">
        <v>11140</v>
      </c>
      <c r="I13" s="10">
        <f t="shared" si="0"/>
        <v>0</v>
      </c>
      <c r="J13" s="2"/>
      <c r="K13" s="2"/>
      <c r="L13" s="2"/>
    </row>
    <row r="14" spans="1:17" ht="51">
      <c r="A14" s="18" t="s">
        <v>333</v>
      </c>
      <c r="B14" s="2" t="s">
        <v>122</v>
      </c>
      <c r="C14" s="53" t="s">
        <v>13</v>
      </c>
      <c r="D14" s="2"/>
      <c r="E14" s="2"/>
      <c r="F14" s="3"/>
      <c r="G14" s="10">
        <v>11140</v>
      </c>
      <c r="H14" s="10">
        <v>11140</v>
      </c>
      <c r="I14" s="10">
        <f t="shared" si="0"/>
        <v>0</v>
      </c>
      <c r="J14" s="2"/>
      <c r="K14" s="2"/>
      <c r="L14" s="2"/>
    </row>
    <row r="15" spans="1:17" ht="51">
      <c r="A15" s="18" t="s">
        <v>334</v>
      </c>
      <c r="B15" s="2" t="s">
        <v>122</v>
      </c>
      <c r="C15" s="53" t="s">
        <v>14</v>
      </c>
      <c r="D15" s="2"/>
      <c r="E15" s="2"/>
      <c r="F15" s="3"/>
      <c r="G15" s="10">
        <v>6118.68</v>
      </c>
      <c r="H15" s="10">
        <v>6118.68</v>
      </c>
      <c r="I15" s="10">
        <f t="shared" si="0"/>
        <v>0</v>
      </c>
      <c r="J15" s="2"/>
      <c r="K15" s="2"/>
      <c r="L15" s="2"/>
    </row>
    <row r="16" spans="1:17" ht="51">
      <c r="A16" s="18" t="s">
        <v>335</v>
      </c>
      <c r="B16" s="2" t="s">
        <v>122</v>
      </c>
      <c r="C16" s="53" t="s">
        <v>14</v>
      </c>
      <c r="D16" s="2"/>
      <c r="E16" s="2"/>
      <c r="F16" s="3"/>
      <c r="G16" s="10">
        <v>6118.68</v>
      </c>
      <c r="H16" s="10">
        <v>6118.68</v>
      </c>
      <c r="I16" s="10">
        <f t="shared" si="0"/>
        <v>0</v>
      </c>
      <c r="J16" s="2"/>
      <c r="K16" s="2"/>
      <c r="L16" s="2"/>
    </row>
    <row r="17" spans="1:17" ht="51">
      <c r="A17" s="18" t="s">
        <v>336</v>
      </c>
      <c r="B17" s="2" t="s">
        <v>122</v>
      </c>
      <c r="C17" s="53" t="s">
        <v>15</v>
      </c>
      <c r="D17" s="2"/>
      <c r="E17" s="2"/>
      <c r="F17" s="3"/>
      <c r="G17" s="10">
        <v>13910</v>
      </c>
      <c r="H17" s="10">
        <v>13910</v>
      </c>
      <c r="I17" s="10">
        <f t="shared" si="0"/>
        <v>0</v>
      </c>
      <c r="J17" s="2"/>
      <c r="K17" s="2"/>
      <c r="L17" s="2"/>
    </row>
    <row r="18" spans="1:17" ht="51">
      <c r="A18" s="18" t="s">
        <v>337</v>
      </c>
      <c r="B18" s="2" t="s">
        <v>122</v>
      </c>
      <c r="C18" s="53" t="s">
        <v>16</v>
      </c>
      <c r="D18" s="2"/>
      <c r="E18" s="2"/>
      <c r="F18" s="3"/>
      <c r="G18" s="10">
        <v>9038.92</v>
      </c>
      <c r="H18" s="10">
        <v>9038.92</v>
      </c>
      <c r="I18" s="10">
        <f t="shared" si="0"/>
        <v>0</v>
      </c>
      <c r="J18" s="2"/>
      <c r="K18" s="2"/>
      <c r="L18" s="2"/>
    </row>
    <row r="19" spans="1:17" ht="51">
      <c r="A19" s="18" t="s">
        <v>338</v>
      </c>
      <c r="B19" s="2" t="s">
        <v>122</v>
      </c>
      <c r="C19" s="53" t="s">
        <v>18</v>
      </c>
      <c r="D19" s="2"/>
      <c r="E19" s="2"/>
      <c r="F19" s="3"/>
      <c r="G19" s="10">
        <v>6720</v>
      </c>
      <c r="H19" s="10">
        <v>6720</v>
      </c>
      <c r="I19" s="10">
        <f t="shared" si="0"/>
        <v>0</v>
      </c>
      <c r="J19" s="2"/>
      <c r="K19" s="2"/>
      <c r="L19" s="2"/>
    </row>
    <row r="20" spans="1:17" ht="51">
      <c r="A20" s="18" t="s">
        <v>339</v>
      </c>
      <c r="B20" s="2" t="s">
        <v>122</v>
      </c>
      <c r="C20" s="53" t="s">
        <v>18</v>
      </c>
      <c r="D20" s="2"/>
      <c r="E20" s="2"/>
      <c r="F20" s="3"/>
      <c r="G20" s="10">
        <v>6056.2</v>
      </c>
      <c r="H20" s="10">
        <v>6056.2</v>
      </c>
      <c r="I20" s="10">
        <f t="shared" si="0"/>
        <v>0</v>
      </c>
      <c r="J20" s="2"/>
      <c r="K20" s="2"/>
      <c r="L20" s="2"/>
    </row>
    <row r="21" spans="1:17" ht="51">
      <c r="A21" s="18" t="s">
        <v>340</v>
      </c>
      <c r="B21" s="2" t="s">
        <v>122</v>
      </c>
      <c r="C21" s="53" t="s">
        <v>20</v>
      </c>
      <c r="D21" s="2"/>
      <c r="E21" s="2"/>
      <c r="F21" s="3"/>
      <c r="G21" s="10">
        <v>15966.72</v>
      </c>
      <c r="H21" s="10">
        <v>15966.72</v>
      </c>
      <c r="I21" s="10">
        <f t="shared" si="0"/>
        <v>0</v>
      </c>
      <c r="J21" s="2"/>
      <c r="K21" s="2"/>
      <c r="L21" s="2"/>
    </row>
    <row r="22" spans="1:17" ht="51">
      <c r="A22" s="18" t="s">
        <v>341</v>
      </c>
      <c r="B22" s="2" t="s">
        <v>122</v>
      </c>
      <c r="C22" s="54" t="s">
        <v>26</v>
      </c>
      <c r="D22" s="2"/>
      <c r="E22" s="2"/>
      <c r="F22" s="3"/>
      <c r="G22" s="10">
        <v>3059.49</v>
      </c>
      <c r="H22" s="10">
        <v>3059.49</v>
      </c>
      <c r="I22" s="10">
        <f t="shared" si="0"/>
        <v>0</v>
      </c>
      <c r="J22" s="2"/>
      <c r="K22" s="2"/>
      <c r="L22" s="2"/>
    </row>
    <row r="23" spans="1:17" s="108" customFormat="1" ht="51">
      <c r="A23" s="102" t="s">
        <v>342</v>
      </c>
      <c r="B23" s="103" t="s">
        <v>122</v>
      </c>
      <c r="C23" s="109" t="s">
        <v>27</v>
      </c>
      <c r="D23" s="103"/>
      <c r="E23" s="103"/>
      <c r="F23" s="105"/>
      <c r="G23" s="106">
        <v>3199.99</v>
      </c>
      <c r="H23" s="106">
        <v>3199.99</v>
      </c>
      <c r="I23" s="106">
        <f t="shared" si="0"/>
        <v>0</v>
      </c>
      <c r="J23" s="103"/>
      <c r="K23" s="103"/>
      <c r="L23" s="103"/>
    </row>
    <row r="24" spans="1:17" s="108" customFormat="1" ht="51">
      <c r="A24" s="102" t="s">
        <v>343</v>
      </c>
      <c r="B24" s="103" t="s">
        <v>122</v>
      </c>
      <c r="C24" s="109" t="s">
        <v>28</v>
      </c>
      <c r="D24" s="103"/>
      <c r="E24" s="103"/>
      <c r="F24" s="105"/>
      <c r="G24" s="106">
        <v>4504.09</v>
      </c>
      <c r="H24" s="106">
        <v>4504.09</v>
      </c>
      <c r="I24" s="106">
        <f t="shared" si="0"/>
        <v>0</v>
      </c>
      <c r="J24" s="103"/>
      <c r="K24" s="103"/>
      <c r="L24" s="103"/>
    </row>
    <row r="25" spans="1:17" ht="51">
      <c r="A25" s="18" t="s">
        <v>344</v>
      </c>
      <c r="B25" s="2" t="s">
        <v>122</v>
      </c>
      <c r="C25" s="54" t="s">
        <v>670</v>
      </c>
      <c r="D25" s="2"/>
      <c r="E25" s="2"/>
      <c r="F25" s="3">
        <v>2022</v>
      </c>
      <c r="G25" s="10">
        <v>41875</v>
      </c>
      <c r="H25" s="10">
        <v>41875</v>
      </c>
      <c r="I25" s="10">
        <f t="shared" si="0"/>
        <v>0</v>
      </c>
      <c r="J25" s="71"/>
      <c r="K25" s="2"/>
      <c r="L25" s="2"/>
    </row>
    <row r="26" spans="1:17" s="41" customFormat="1">
      <c r="A26" s="30" t="s">
        <v>349</v>
      </c>
      <c r="B26" s="42"/>
      <c r="C26" s="47"/>
      <c r="D26" s="42"/>
      <c r="E26" s="42"/>
      <c r="F26" s="51"/>
      <c r="G26" s="49">
        <f>SUM(G11:G25)</f>
        <v>172226.57</v>
      </c>
      <c r="H26" s="49">
        <f>SUM(H11:H25)</f>
        <v>172226.57</v>
      </c>
      <c r="I26" s="49">
        <f>SUM(I11:I25)</f>
        <v>0</v>
      </c>
      <c r="J26" s="42"/>
      <c r="K26" s="42"/>
      <c r="L26" s="45"/>
    </row>
    <row r="27" spans="1:17" s="7" customFormat="1" ht="20.25" customHeight="1">
      <c r="A27" s="38" t="s">
        <v>683</v>
      </c>
      <c r="B27" s="19"/>
      <c r="C27" s="19"/>
      <c r="D27" s="19"/>
      <c r="E27" s="19"/>
      <c r="F27" s="50"/>
      <c r="G27" s="19"/>
      <c r="H27" s="19"/>
      <c r="I27" s="19"/>
      <c r="J27" s="19"/>
      <c r="K27" s="19"/>
      <c r="L27" s="20"/>
      <c r="M27" s="6"/>
      <c r="N27" s="6"/>
      <c r="O27" s="6"/>
      <c r="P27" s="6"/>
      <c r="Q27" s="6"/>
    </row>
    <row r="28" spans="1:17" ht="51">
      <c r="A28" s="18" t="s">
        <v>352</v>
      </c>
      <c r="B28" s="2" t="s">
        <v>122</v>
      </c>
      <c r="C28" s="54" t="s">
        <v>368</v>
      </c>
      <c r="D28" s="2"/>
      <c r="E28" s="2"/>
      <c r="F28" s="3"/>
      <c r="G28" s="10">
        <v>587.4</v>
      </c>
      <c r="H28" s="10"/>
      <c r="I28" s="10">
        <f>G28-H28</f>
        <v>587.4</v>
      </c>
      <c r="J28" s="2"/>
      <c r="K28" s="2"/>
      <c r="L28" s="2"/>
      <c r="M28" s="11"/>
      <c r="N28" s="11"/>
      <c r="O28" s="11"/>
      <c r="P28" s="11"/>
      <c r="Q28" s="11"/>
    </row>
    <row r="29" spans="1:17" ht="51">
      <c r="A29" s="18" t="s">
        <v>353</v>
      </c>
      <c r="B29" s="2" t="s">
        <v>122</v>
      </c>
      <c r="C29" s="54" t="s">
        <v>369</v>
      </c>
      <c r="D29" s="2"/>
      <c r="E29" s="2"/>
      <c r="F29" s="3"/>
      <c r="G29" s="10">
        <v>699</v>
      </c>
      <c r="H29" s="10"/>
      <c r="I29" s="10">
        <f t="shared" ref="I29:I43" si="1">G29-H29</f>
        <v>699</v>
      </c>
      <c r="J29" s="2"/>
      <c r="K29" s="2"/>
      <c r="L29" s="2"/>
    </row>
    <row r="30" spans="1:17" ht="51">
      <c r="A30" s="18" t="s">
        <v>354</v>
      </c>
      <c r="B30" s="2" t="s">
        <v>122</v>
      </c>
      <c r="C30" s="54" t="s">
        <v>370</v>
      </c>
      <c r="D30" s="2"/>
      <c r="E30" s="2"/>
      <c r="F30" s="3"/>
      <c r="G30" s="10">
        <v>727.05</v>
      </c>
      <c r="H30" s="10"/>
      <c r="I30" s="10">
        <f t="shared" si="1"/>
        <v>727.05</v>
      </c>
      <c r="J30" s="2"/>
      <c r="K30" s="2"/>
      <c r="L30" s="2"/>
    </row>
    <row r="31" spans="1:17" ht="51">
      <c r="A31" s="18" t="s">
        <v>355</v>
      </c>
      <c r="B31" s="2" t="s">
        <v>122</v>
      </c>
      <c r="C31" s="54" t="s">
        <v>371</v>
      </c>
      <c r="D31" s="2"/>
      <c r="E31" s="2"/>
      <c r="F31" s="3"/>
      <c r="G31" s="10">
        <v>161</v>
      </c>
      <c r="H31" s="10"/>
      <c r="I31" s="10">
        <f t="shared" si="1"/>
        <v>161</v>
      </c>
      <c r="J31" s="2"/>
      <c r="K31" s="2"/>
      <c r="L31" s="2"/>
    </row>
    <row r="32" spans="1:17" ht="51">
      <c r="A32" s="18" t="s">
        <v>356</v>
      </c>
      <c r="B32" s="2" t="s">
        <v>122</v>
      </c>
      <c r="C32" s="54" t="s">
        <v>372</v>
      </c>
      <c r="D32" s="2"/>
      <c r="E32" s="2"/>
      <c r="F32" s="3"/>
      <c r="G32" s="10">
        <v>649</v>
      </c>
      <c r="H32" s="10"/>
      <c r="I32" s="10">
        <f t="shared" si="1"/>
        <v>649</v>
      </c>
      <c r="J32" s="2"/>
      <c r="K32" s="2"/>
      <c r="L32" s="2"/>
    </row>
    <row r="33" spans="1:12" ht="51">
      <c r="A33" s="18" t="s">
        <v>357</v>
      </c>
      <c r="B33" s="2" t="s">
        <v>122</v>
      </c>
      <c r="C33" s="54" t="s">
        <v>373</v>
      </c>
      <c r="D33" s="2"/>
      <c r="E33" s="2"/>
      <c r="F33" s="3"/>
      <c r="G33" s="10">
        <v>501.08</v>
      </c>
      <c r="H33" s="10"/>
      <c r="I33" s="10">
        <f t="shared" si="1"/>
        <v>501.08</v>
      </c>
      <c r="J33" s="2"/>
      <c r="K33" s="2"/>
      <c r="L33" s="2"/>
    </row>
    <row r="34" spans="1:12" ht="51">
      <c r="A34" s="18" t="s">
        <v>358</v>
      </c>
      <c r="B34" s="2" t="s">
        <v>122</v>
      </c>
      <c r="C34" s="54" t="s">
        <v>374</v>
      </c>
      <c r="D34" s="2"/>
      <c r="E34" s="2"/>
      <c r="F34" s="3"/>
      <c r="G34" s="10">
        <v>205</v>
      </c>
      <c r="H34" s="10"/>
      <c r="I34" s="10">
        <f t="shared" si="1"/>
        <v>205</v>
      </c>
      <c r="J34" s="2"/>
      <c r="K34" s="2"/>
      <c r="L34" s="2"/>
    </row>
    <row r="35" spans="1:12" ht="51">
      <c r="A35" s="18" t="s">
        <v>359</v>
      </c>
      <c r="B35" s="2" t="s">
        <v>122</v>
      </c>
      <c r="C35" s="54" t="s">
        <v>375</v>
      </c>
      <c r="D35" s="2"/>
      <c r="E35" s="2"/>
      <c r="F35" s="3"/>
      <c r="G35" s="10">
        <v>780.3</v>
      </c>
      <c r="H35" s="10"/>
      <c r="I35" s="10">
        <f t="shared" si="1"/>
        <v>780.3</v>
      </c>
      <c r="J35" s="2"/>
      <c r="K35" s="2"/>
      <c r="L35" s="2"/>
    </row>
    <row r="36" spans="1:12" ht="51">
      <c r="A36" s="18" t="s">
        <v>360</v>
      </c>
      <c r="B36" s="2" t="s">
        <v>122</v>
      </c>
      <c r="C36" s="54" t="s">
        <v>376</v>
      </c>
      <c r="D36" s="2"/>
      <c r="E36" s="2"/>
      <c r="F36" s="3"/>
      <c r="G36" s="10">
        <v>108.02</v>
      </c>
      <c r="H36" s="10"/>
      <c r="I36" s="10">
        <f t="shared" si="1"/>
        <v>108.02</v>
      </c>
      <c r="J36" s="2"/>
      <c r="K36" s="2"/>
      <c r="L36" s="2"/>
    </row>
    <row r="37" spans="1:12" ht="51">
      <c r="A37" s="18" t="s">
        <v>361</v>
      </c>
      <c r="B37" s="2" t="s">
        <v>122</v>
      </c>
      <c r="C37" s="54" t="s">
        <v>377</v>
      </c>
      <c r="D37" s="2"/>
      <c r="E37" s="2"/>
      <c r="F37" s="3"/>
      <c r="G37" s="10">
        <v>96</v>
      </c>
      <c r="H37" s="10"/>
      <c r="I37" s="10">
        <f t="shared" si="1"/>
        <v>96</v>
      </c>
      <c r="J37" s="2"/>
      <c r="K37" s="2"/>
      <c r="L37" s="2"/>
    </row>
    <row r="38" spans="1:12" ht="51">
      <c r="A38" s="18" t="s">
        <v>362</v>
      </c>
      <c r="B38" s="2" t="s">
        <v>122</v>
      </c>
      <c r="C38" s="54" t="s">
        <v>378</v>
      </c>
      <c r="D38" s="2"/>
      <c r="E38" s="2"/>
      <c r="F38" s="3"/>
      <c r="G38" s="10">
        <v>2899</v>
      </c>
      <c r="H38" s="10"/>
      <c r="I38" s="10">
        <f t="shared" si="1"/>
        <v>2899</v>
      </c>
      <c r="J38" s="2"/>
      <c r="K38" s="2"/>
      <c r="L38" s="2"/>
    </row>
    <row r="39" spans="1:12" ht="51">
      <c r="A39" s="18" t="s">
        <v>363</v>
      </c>
      <c r="B39" s="2" t="s">
        <v>122</v>
      </c>
      <c r="C39" s="54" t="s">
        <v>379</v>
      </c>
      <c r="D39" s="2"/>
      <c r="E39" s="2"/>
      <c r="F39" s="3"/>
      <c r="G39" s="10">
        <v>768.77</v>
      </c>
      <c r="H39" s="10"/>
      <c r="I39" s="10">
        <f t="shared" si="1"/>
        <v>768.77</v>
      </c>
      <c r="J39" s="2"/>
      <c r="K39" s="2"/>
      <c r="L39" s="2"/>
    </row>
    <row r="40" spans="1:12" ht="51">
      <c r="A40" s="18" t="s">
        <v>364</v>
      </c>
      <c r="B40" s="2" t="s">
        <v>122</v>
      </c>
      <c r="C40" s="54" t="s">
        <v>380</v>
      </c>
      <c r="D40" s="2"/>
      <c r="E40" s="2"/>
      <c r="F40" s="3"/>
      <c r="G40" s="10">
        <v>1140.4000000000001</v>
      </c>
      <c r="H40" s="10"/>
      <c r="I40" s="10">
        <f t="shared" si="1"/>
        <v>1140.4000000000001</v>
      </c>
      <c r="J40" s="2"/>
      <c r="K40" s="2"/>
      <c r="L40" s="2"/>
    </row>
    <row r="41" spans="1:12" ht="51">
      <c r="A41" s="18" t="s">
        <v>365</v>
      </c>
      <c r="B41" s="2" t="s">
        <v>122</v>
      </c>
      <c r="C41" s="54" t="s">
        <v>381</v>
      </c>
      <c r="D41" s="2"/>
      <c r="E41" s="2"/>
      <c r="F41" s="3"/>
      <c r="G41" s="10">
        <v>1952.08</v>
      </c>
      <c r="H41" s="10"/>
      <c r="I41" s="10">
        <f t="shared" si="1"/>
        <v>1952.08</v>
      </c>
      <c r="J41" s="2"/>
      <c r="K41" s="2"/>
      <c r="L41" s="2"/>
    </row>
    <row r="42" spans="1:12" ht="51">
      <c r="A42" s="18" t="s">
        <v>366</v>
      </c>
      <c r="B42" s="2" t="s">
        <v>122</v>
      </c>
      <c r="C42" s="54" t="s">
        <v>381</v>
      </c>
      <c r="D42" s="2"/>
      <c r="E42" s="2"/>
      <c r="F42" s="3"/>
      <c r="G42" s="10">
        <v>1952.08</v>
      </c>
      <c r="H42" s="10"/>
      <c r="I42" s="10">
        <f t="shared" si="1"/>
        <v>1952.08</v>
      </c>
      <c r="J42" s="2"/>
      <c r="K42" s="2"/>
      <c r="L42" s="2"/>
    </row>
    <row r="43" spans="1:12" ht="51">
      <c r="A43" s="18" t="s">
        <v>367</v>
      </c>
      <c r="B43" s="2" t="s">
        <v>122</v>
      </c>
      <c r="C43" s="54" t="s">
        <v>32</v>
      </c>
      <c r="D43" s="2"/>
      <c r="E43" s="2"/>
      <c r="F43" s="3"/>
      <c r="G43" s="10">
        <v>40.6</v>
      </c>
      <c r="H43" s="10"/>
      <c r="I43" s="10">
        <f t="shared" si="1"/>
        <v>40.6</v>
      </c>
      <c r="J43" s="2"/>
      <c r="K43" s="2"/>
      <c r="L43" s="2"/>
    </row>
    <row r="44" spans="1:12" s="41" customFormat="1" ht="51">
      <c r="A44" s="18" t="s">
        <v>391</v>
      </c>
      <c r="B44" s="2" t="s">
        <v>122</v>
      </c>
      <c r="C44" s="54" t="s">
        <v>32</v>
      </c>
      <c r="D44" s="2"/>
      <c r="E44" s="2"/>
      <c r="F44" s="3"/>
      <c r="G44" s="10">
        <v>1878.14</v>
      </c>
      <c r="H44" s="10"/>
      <c r="I44" s="10">
        <f t="shared" ref="I44:I52" si="2">G44-H44</f>
        <v>1878.14</v>
      </c>
      <c r="J44" s="2"/>
      <c r="K44" s="2"/>
      <c r="L44" s="2"/>
    </row>
    <row r="45" spans="1:12" ht="51">
      <c r="A45" s="18" t="s">
        <v>392</v>
      </c>
      <c r="B45" s="2" t="s">
        <v>122</v>
      </c>
      <c r="C45" s="54" t="s">
        <v>382</v>
      </c>
      <c r="D45" s="2"/>
      <c r="E45" s="2"/>
      <c r="F45" s="3"/>
      <c r="G45" s="10">
        <v>0</v>
      </c>
      <c r="H45" s="10"/>
      <c r="I45" s="10">
        <f t="shared" si="2"/>
        <v>0</v>
      </c>
      <c r="J45" s="2"/>
      <c r="K45" s="2"/>
      <c r="L45" s="2"/>
    </row>
    <row r="46" spans="1:12" ht="51">
      <c r="A46" s="18" t="s">
        <v>393</v>
      </c>
      <c r="B46" s="2" t="s">
        <v>122</v>
      </c>
      <c r="C46" s="54" t="s">
        <v>383</v>
      </c>
      <c r="D46" s="2"/>
      <c r="E46" s="2"/>
      <c r="F46" s="3"/>
      <c r="G46" s="10">
        <v>89.1</v>
      </c>
      <c r="H46" s="10"/>
      <c r="I46" s="10">
        <f t="shared" si="2"/>
        <v>89.1</v>
      </c>
      <c r="J46" s="2"/>
      <c r="K46" s="2"/>
      <c r="L46" s="2"/>
    </row>
    <row r="47" spans="1:12" ht="51">
      <c r="A47" s="18" t="s">
        <v>394</v>
      </c>
      <c r="B47" s="2" t="s">
        <v>122</v>
      </c>
      <c r="C47" s="54" t="s">
        <v>384</v>
      </c>
      <c r="D47" s="2"/>
      <c r="E47" s="2"/>
      <c r="F47" s="3"/>
      <c r="G47" s="10">
        <v>132</v>
      </c>
      <c r="H47" s="10"/>
      <c r="I47" s="10">
        <f t="shared" si="2"/>
        <v>132</v>
      </c>
      <c r="J47" s="2"/>
      <c r="K47" s="2"/>
      <c r="L47" s="2"/>
    </row>
    <row r="48" spans="1:12" ht="51">
      <c r="A48" s="18" t="s">
        <v>395</v>
      </c>
      <c r="B48" s="2" t="s">
        <v>122</v>
      </c>
      <c r="C48" s="54" t="s">
        <v>385</v>
      </c>
      <c r="D48" s="2"/>
      <c r="E48" s="2"/>
      <c r="F48" s="3"/>
      <c r="G48" s="10">
        <v>0.71</v>
      </c>
      <c r="H48" s="10"/>
      <c r="I48" s="10">
        <f t="shared" si="2"/>
        <v>0.71</v>
      </c>
      <c r="J48" s="2"/>
      <c r="K48" s="2"/>
      <c r="L48" s="2"/>
    </row>
    <row r="49" spans="1:70" ht="51">
      <c r="A49" s="18" t="s">
        <v>396</v>
      </c>
      <c r="B49" s="2" t="s">
        <v>122</v>
      </c>
      <c r="C49" s="54" t="s">
        <v>386</v>
      </c>
      <c r="D49" s="2"/>
      <c r="E49" s="2"/>
      <c r="F49" s="3"/>
      <c r="G49" s="10">
        <v>524</v>
      </c>
      <c r="H49" s="10"/>
      <c r="I49" s="10">
        <f t="shared" si="2"/>
        <v>524</v>
      </c>
      <c r="J49" s="2"/>
      <c r="K49" s="2"/>
      <c r="L49" s="2"/>
    </row>
    <row r="50" spans="1:70" ht="51">
      <c r="A50" s="18" t="s">
        <v>397</v>
      </c>
      <c r="B50" s="2" t="s">
        <v>122</v>
      </c>
      <c r="C50" s="54" t="s">
        <v>387</v>
      </c>
      <c r="D50" s="2"/>
      <c r="E50" s="2"/>
      <c r="F50" s="3"/>
      <c r="G50" s="10">
        <v>3026.54</v>
      </c>
      <c r="H50" s="10"/>
      <c r="I50" s="10">
        <f t="shared" si="2"/>
        <v>3026.54</v>
      </c>
      <c r="J50" s="2"/>
      <c r="K50" s="2"/>
      <c r="L50" s="2"/>
    </row>
    <row r="51" spans="1:70" ht="51">
      <c r="A51" s="18" t="s">
        <v>398</v>
      </c>
      <c r="B51" s="2" t="s">
        <v>122</v>
      </c>
      <c r="C51" s="54" t="s">
        <v>388</v>
      </c>
      <c r="D51" s="2"/>
      <c r="E51" s="2"/>
      <c r="F51" s="3"/>
      <c r="G51" s="10">
        <v>31.68</v>
      </c>
      <c r="H51" s="10"/>
      <c r="I51" s="10">
        <f t="shared" si="2"/>
        <v>31.68</v>
      </c>
      <c r="J51" s="2"/>
      <c r="K51" s="2"/>
      <c r="L51" s="2"/>
    </row>
    <row r="52" spans="1:70" ht="51">
      <c r="A52" s="18" t="s">
        <v>399</v>
      </c>
      <c r="B52" s="2" t="s">
        <v>122</v>
      </c>
      <c r="C52" s="54" t="s">
        <v>389</v>
      </c>
      <c r="D52" s="2"/>
      <c r="E52" s="2"/>
      <c r="F52" s="3"/>
      <c r="G52" s="10">
        <v>462.4</v>
      </c>
      <c r="H52" s="10"/>
      <c r="I52" s="10">
        <f t="shared" si="2"/>
        <v>462.4</v>
      </c>
      <c r="J52" s="2"/>
      <c r="K52" s="2"/>
      <c r="L52" s="2"/>
    </row>
    <row r="53" spans="1:70" ht="51">
      <c r="A53" s="18" t="s">
        <v>400</v>
      </c>
      <c r="B53" s="2" t="s">
        <v>122</v>
      </c>
      <c r="C53" s="54" t="s">
        <v>390</v>
      </c>
      <c r="D53" s="2"/>
      <c r="E53" s="2"/>
      <c r="F53" s="3"/>
      <c r="G53" s="10">
        <v>51.62</v>
      </c>
      <c r="H53" s="10"/>
      <c r="I53" s="10">
        <f>G53-H53</f>
        <v>51.62</v>
      </c>
      <c r="J53" s="2"/>
      <c r="K53" s="2"/>
      <c r="L53" s="2"/>
    </row>
    <row r="54" spans="1:70" ht="51">
      <c r="A54" s="18" t="s">
        <v>565</v>
      </c>
      <c r="B54" s="28" t="s">
        <v>122</v>
      </c>
      <c r="C54" s="73" t="s">
        <v>566</v>
      </c>
      <c r="D54" s="28"/>
      <c r="E54" s="28"/>
      <c r="F54" s="74"/>
      <c r="G54" s="75">
        <v>9500</v>
      </c>
      <c r="H54" s="75"/>
      <c r="I54" s="75">
        <f>G54-H54</f>
        <v>9500</v>
      </c>
      <c r="J54" s="28"/>
      <c r="K54" s="28"/>
      <c r="L54" s="28"/>
    </row>
    <row r="55" spans="1:70" s="82" customFormat="1" ht="51">
      <c r="A55" s="18" t="s">
        <v>614</v>
      </c>
      <c r="B55" s="2" t="s">
        <v>122</v>
      </c>
      <c r="C55" s="54" t="s">
        <v>615</v>
      </c>
      <c r="D55" s="2"/>
      <c r="E55" s="2"/>
      <c r="F55" s="3"/>
      <c r="G55" s="10">
        <v>3000</v>
      </c>
      <c r="H55" s="10"/>
      <c r="I55" s="88">
        <f>G55-H55</f>
        <v>3000</v>
      </c>
      <c r="J55" s="2"/>
      <c r="K55" s="2"/>
      <c r="L55" s="2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</row>
    <row r="56" spans="1:70" s="41" customFormat="1">
      <c r="A56" s="76" t="s">
        <v>401</v>
      </c>
      <c r="B56" s="77"/>
      <c r="C56" s="78"/>
      <c r="D56" s="77"/>
      <c r="E56" s="77"/>
      <c r="F56" s="79"/>
      <c r="G56" s="80">
        <f>SUM(G28:G55)</f>
        <v>31962.97</v>
      </c>
      <c r="H56" s="80">
        <f>SUM(H28:H54)</f>
        <v>0</v>
      </c>
      <c r="I56" s="80">
        <f>SUM(I28:I55)</f>
        <v>31962.97</v>
      </c>
      <c r="J56" s="77"/>
      <c r="K56" s="77"/>
      <c r="L56" s="81"/>
    </row>
    <row r="58" spans="1:70" s="7" customFormat="1" ht="20.25" customHeight="1">
      <c r="A58" s="38" t="s">
        <v>579</v>
      </c>
      <c r="B58" s="19"/>
      <c r="C58" s="19"/>
      <c r="D58" s="19"/>
      <c r="E58" s="19"/>
      <c r="F58" s="50"/>
      <c r="G58" s="19"/>
      <c r="H58" s="19"/>
      <c r="I58" s="19"/>
      <c r="J58" s="19"/>
      <c r="K58" s="19"/>
      <c r="L58" s="20"/>
      <c r="M58" s="6"/>
      <c r="N58" s="6"/>
      <c r="O58" s="6"/>
      <c r="P58" s="6"/>
      <c r="Q58" s="6"/>
    </row>
    <row r="59" spans="1:70" ht="15" customHeight="1">
      <c r="A59" s="18"/>
      <c r="B59" s="2"/>
      <c r="C59" s="58"/>
      <c r="D59" s="2"/>
      <c r="E59" s="2"/>
      <c r="F59" s="3"/>
      <c r="G59" s="57"/>
      <c r="H59" s="10"/>
      <c r="I59" s="10"/>
      <c r="J59" s="2"/>
      <c r="K59" s="2"/>
      <c r="L59" s="2"/>
    </row>
    <row r="60" spans="1:70" s="41" customFormat="1">
      <c r="A60" s="30" t="s">
        <v>401</v>
      </c>
      <c r="B60" s="42"/>
      <c r="C60" s="59"/>
      <c r="D60" s="42"/>
      <c r="E60" s="42"/>
      <c r="F60" s="51"/>
      <c r="G60" s="49">
        <f>SUM(G59:G59)</f>
        <v>0</v>
      </c>
      <c r="H60" s="49">
        <f>SUM(H59:H59)</f>
        <v>0</v>
      </c>
      <c r="I60" s="49">
        <f>SUM(I59:I59)</f>
        <v>0</v>
      </c>
      <c r="J60" s="42"/>
      <c r="K60" s="42"/>
      <c r="L60" s="45"/>
    </row>
    <row r="62" spans="1:70" s="7" customFormat="1" ht="20.25" customHeight="1">
      <c r="A62" s="38" t="s">
        <v>580</v>
      </c>
      <c r="B62" s="19"/>
      <c r="C62" s="19"/>
      <c r="D62" s="19"/>
      <c r="E62" s="19"/>
      <c r="F62" s="50"/>
      <c r="G62" s="19"/>
      <c r="H62" s="19"/>
      <c r="I62" s="19"/>
      <c r="J62" s="19"/>
      <c r="K62" s="19"/>
      <c r="L62" s="20"/>
      <c r="M62" s="6"/>
      <c r="N62" s="6"/>
      <c r="O62" s="6"/>
      <c r="P62" s="6"/>
      <c r="Q62" s="6"/>
    </row>
    <row r="63" spans="1:70" ht="54.75" customHeight="1">
      <c r="A63" s="18" t="s">
        <v>295</v>
      </c>
      <c r="B63" s="2" t="s">
        <v>122</v>
      </c>
      <c r="C63" s="58" t="s">
        <v>581</v>
      </c>
      <c r="D63" s="2"/>
      <c r="E63" s="2"/>
      <c r="F63" s="3"/>
      <c r="G63" s="57">
        <v>4267.78</v>
      </c>
      <c r="H63" s="10"/>
      <c r="I63" s="10">
        <f>G63-H63</f>
        <v>4267.78</v>
      </c>
      <c r="J63" s="2"/>
      <c r="K63" s="2"/>
      <c r="L63" s="2"/>
    </row>
    <row r="64" spans="1:70" ht="51">
      <c r="A64" s="18" t="s">
        <v>296</v>
      </c>
      <c r="B64" s="2" t="s">
        <v>122</v>
      </c>
      <c r="C64" s="58" t="s">
        <v>582</v>
      </c>
      <c r="D64" s="2"/>
      <c r="E64" s="2"/>
      <c r="F64" s="3"/>
      <c r="G64" s="57">
        <v>8000</v>
      </c>
      <c r="H64" s="10"/>
      <c r="I64" s="10">
        <f>G64-H64</f>
        <v>8000</v>
      </c>
      <c r="J64" s="2"/>
      <c r="K64" s="2"/>
      <c r="L64" s="2"/>
    </row>
    <row r="65" spans="1:12" ht="51">
      <c r="A65" s="18" t="s">
        <v>297</v>
      </c>
      <c r="B65" s="2" t="s">
        <v>122</v>
      </c>
      <c r="C65" s="58" t="s">
        <v>583</v>
      </c>
      <c r="D65" s="2"/>
      <c r="E65" s="2"/>
      <c r="F65" s="3"/>
      <c r="G65" s="57">
        <v>2591.4</v>
      </c>
      <c r="H65" s="10"/>
      <c r="I65" s="10">
        <f>G65-H65</f>
        <v>2591.4</v>
      </c>
      <c r="J65" s="2"/>
      <c r="K65" s="2"/>
      <c r="L65" s="2"/>
    </row>
    <row r="66" spans="1:12" s="41" customFormat="1">
      <c r="A66" s="30" t="s">
        <v>401</v>
      </c>
      <c r="B66" s="42"/>
      <c r="C66" s="59"/>
      <c r="D66" s="42"/>
      <c r="E66" s="42"/>
      <c r="F66" s="51"/>
      <c r="G66" s="49">
        <f>SUM(G63:G65)</f>
        <v>14859.179999999998</v>
      </c>
      <c r="H66" s="49">
        <f>SUM(H63:H65)</f>
        <v>0</v>
      </c>
      <c r="I66" s="49">
        <f>SUM(I63:I65)</f>
        <v>14859.179999999998</v>
      </c>
      <c r="J66" s="42"/>
      <c r="K66" s="42"/>
      <c r="L66" s="45"/>
    </row>
  </sheetData>
  <autoFilter ref="A6:Q56"/>
  <mergeCells count="4">
    <mergeCell ref="A1:L1"/>
    <mergeCell ref="A2:L2"/>
    <mergeCell ref="A3:L3"/>
    <mergeCell ref="A4:L4"/>
  </mergeCells>
  <pageMargins left="0.55118110236220474" right="0.55118110236220474" top="0.74803149606299213" bottom="0.51181102362204722" header="0.31496062992125984" footer="0.31496062992125984"/>
  <pageSetup paperSize="9" scale="75" fitToHeight="10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S9"/>
  <sheetViews>
    <sheetView zoomScale="90" zoomScaleNormal="90" workbookViewId="0">
      <pane ySplit="5" topLeftCell="A6" activePane="bottomLeft" state="frozen"/>
      <selection activeCell="B1" sqref="B1"/>
      <selection pane="bottomLeft" activeCell="F13" sqref="F13"/>
    </sheetView>
  </sheetViews>
  <sheetFormatPr defaultRowHeight="15"/>
  <cols>
    <col min="1" max="1" width="6.42578125" style="17" customWidth="1"/>
    <col min="2" max="2" width="17" style="5" customWidth="1"/>
    <col min="3" max="3" width="16.140625" style="5" customWidth="1"/>
    <col min="4" max="4" width="20.140625" style="5" customWidth="1"/>
    <col min="5" max="5" width="16.28515625" style="5" customWidth="1"/>
    <col min="6" max="6" width="20" style="5" customWidth="1"/>
    <col min="7" max="7" width="10.140625" style="7" customWidth="1"/>
    <col min="8" max="8" width="14" style="5" customWidth="1"/>
    <col min="9" max="10" width="12.7109375" style="5" customWidth="1"/>
    <col min="11" max="11" width="13.28515625" style="5" customWidth="1"/>
    <col min="12" max="12" width="15.85546875" style="5" customWidth="1"/>
    <col min="13" max="13" width="22.140625" style="5" customWidth="1"/>
    <col min="14" max="14" width="21.140625" style="5" customWidth="1"/>
    <col min="15" max="16384" width="9.140625" style="5"/>
  </cols>
  <sheetData>
    <row r="1" spans="1:19" ht="41.25" customHeight="1">
      <c r="A1" s="110" t="s">
        <v>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9" ht="15.75">
      <c r="A2" s="111" t="s">
        <v>154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9" ht="21" customHeight="1">
      <c r="A3" s="112" t="s">
        <v>405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1:19" s="46" customFormat="1" ht="21" customHeight="1">
      <c r="A4" s="113" t="s">
        <v>155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</row>
    <row r="5" spans="1:19" s="7" customFormat="1" ht="105.75" customHeight="1">
      <c r="A5" s="16" t="s">
        <v>0</v>
      </c>
      <c r="B5" s="3" t="s">
        <v>6</v>
      </c>
      <c r="C5" s="3" t="s">
        <v>1</v>
      </c>
      <c r="D5" s="3" t="s">
        <v>121</v>
      </c>
      <c r="E5" s="3" t="s">
        <v>2</v>
      </c>
      <c r="F5" s="3" t="s">
        <v>212</v>
      </c>
      <c r="G5" s="3" t="s">
        <v>156</v>
      </c>
      <c r="H5" s="3" t="s">
        <v>3</v>
      </c>
      <c r="I5" s="3" t="s">
        <v>4</v>
      </c>
      <c r="J5" s="3" t="s">
        <v>157</v>
      </c>
      <c r="K5" s="3" t="s">
        <v>5</v>
      </c>
      <c r="L5" s="3" t="s">
        <v>158</v>
      </c>
      <c r="M5" s="3" t="s">
        <v>159</v>
      </c>
      <c r="N5" s="3" t="s">
        <v>132</v>
      </c>
      <c r="O5" s="6"/>
      <c r="P5" s="6"/>
      <c r="Q5" s="6"/>
      <c r="R5" s="6"/>
      <c r="S5" s="6"/>
    </row>
    <row r="6" spans="1:19" s="7" customFormat="1" ht="15" customHeight="1">
      <c r="A6" s="16">
        <v>1</v>
      </c>
      <c r="B6" s="3">
        <v>2</v>
      </c>
      <c r="C6" s="16">
        <v>3</v>
      </c>
      <c r="D6" s="3">
        <v>4</v>
      </c>
      <c r="E6" s="16">
        <v>5</v>
      </c>
      <c r="F6" s="3">
        <v>6</v>
      </c>
      <c r="G6" s="16">
        <v>7</v>
      </c>
      <c r="H6" s="3">
        <v>8</v>
      </c>
      <c r="I6" s="16">
        <v>9</v>
      </c>
      <c r="J6" s="3">
        <v>10</v>
      </c>
      <c r="K6" s="16">
        <v>11</v>
      </c>
      <c r="L6" s="3">
        <v>12</v>
      </c>
      <c r="M6" s="16">
        <v>13</v>
      </c>
      <c r="N6" s="3">
        <v>14</v>
      </c>
      <c r="O6" s="6"/>
      <c r="P6" s="6"/>
      <c r="Q6" s="6"/>
      <c r="R6" s="6"/>
      <c r="S6" s="6"/>
    </row>
    <row r="7" spans="1:19" s="4" customFormat="1" ht="27.75" customHeight="1">
      <c r="A7" s="33" t="s">
        <v>402</v>
      </c>
      <c r="B7" s="34"/>
      <c r="C7" s="34"/>
      <c r="D7" s="34"/>
      <c r="E7" s="34"/>
      <c r="F7" s="34"/>
      <c r="G7" s="52"/>
      <c r="H7" s="35"/>
      <c r="I7" s="35"/>
      <c r="J7" s="36"/>
      <c r="K7" s="35"/>
      <c r="L7" s="35"/>
      <c r="M7" s="35"/>
      <c r="N7" s="37"/>
    </row>
    <row r="8" spans="1:19" ht="38.25">
      <c r="A8" s="18" t="s">
        <v>162</v>
      </c>
      <c r="B8" s="2" t="s">
        <v>120</v>
      </c>
      <c r="C8" s="8" t="s">
        <v>100</v>
      </c>
      <c r="D8" s="2" t="s">
        <v>127</v>
      </c>
      <c r="E8" s="2" t="s">
        <v>745</v>
      </c>
      <c r="F8" s="2" t="s">
        <v>403</v>
      </c>
      <c r="G8" s="3">
        <v>1976</v>
      </c>
      <c r="H8" s="14">
        <v>704172.66</v>
      </c>
      <c r="I8" s="14">
        <v>704172.66</v>
      </c>
      <c r="J8" s="10">
        <f>H8-I8</f>
        <v>0</v>
      </c>
      <c r="K8" s="2"/>
      <c r="L8" s="71">
        <v>39598</v>
      </c>
      <c r="M8" s="2" t="s">
        <v>160</v>
      </c>
      <c r="N8" s="2"/>
    </row>
    <row r="9" spans="1:19">
      <c r="A9" s="31" t="s">
        <v>404</v>
      </c>
      <c r="B9" s="25"/>
      <c r="C9" s="26"/>
      <c r="D9" s="26"/>
      <c r="E9" s="25"/>
      <c r="F9" s="22"/>
      <c r="G9" s="24"/>
      <c r="H9" s="32">
        <f>SUM(H8:H8)</f>
        <v>704172.66</v>
      </c>
      <c r="I9" s="32">
        <f>SUM(I8:I8)</f>
        <v>704172.66</v>
      </c>
      <c r="J9" s="32">
        <f>SUM(J8:J8)</f>
        <v>0</v>
      </c>
      <c r="K9" s="21"/>
      <c r="L9" s="22"/>
      <c r="M9" s="22"/>
      <c r="N9" s="23"/>
    </row>
  </sheetData>
  <autoFilter ref="A6:S9"/>
  <mergeCells count="4">
    <mergeCell ref="A1:N1"/>
    <mergeCell ref="A2:N2"/>
    <mergeCell ref="A3:N3"/>
    <mergeCell ref="A4:N4"/>
  </mergeCells>
  <pageMargins left="0.55118110236220474" right="0.55118110236220474" top="0.74803149606299213" bottom="0.74803149606299213" header="0.31496062992125984" footer="0.31496062992125984"/>
  <pageSetup paperSize="9" scale="61" fitToHeight="10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Q132"/>
  <sheetViews>
    <sheetView zoomScale="90" zoomScaleNormal="90" workbookViewId="0">
      <pane ySplit="5" topLeftCell="A75" activePane="bottomLeft" state="frozen"/>
      <selection activeCell="B1" sqref="B1"/>
      <selection pane="bottomLeft" activeCell="A83" sqref="A83:XFD83"/>
    </sheetView>
  </sheetViews>
  <sheetFormatPr defaultRowHeight="15"/>
  <cols>
    <col min="1" max="1" width="4.42578125" style="17" customWidth="1"/>
    <col min="2" max="2" width="17" style="5" customWidth="1"/>
    <col min="3" max="3" width="18.28515625" style="5" customWidth="1"/>
    <col min="4" max="4" width="20.140625" style="5" customWidth="1"/>
    <col min="5" max="5" width="20" style="5" customWidth="1"/>
    <col min="6" max="6" width="8.28515625" style="7" customWidth="1"/>
    <col min="7" max="7" width="14" style="5" customWidth="1"/>
    <col min="8" max="9" width="12.7109375" style="5" customWidth="1"/>
    <col min="10" max="10" width="15.85546875" style="5" customWidth="1"/>
    <col min="11" max="11" width="17.42578125" style="5" customWidth="1"/>
    <col min="12" max="12" width="21.140625" style="5" customWidth="1"/>
    <col min="13" max="16384" width="9.140625" style="5"/>
  </cols>
  <sheetData>
    <row r="1" spans="1:17" ht="41.25" customHeight="1">
      <c r="A1" s="110" t="s">
        <v>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17" ht="15.75">
      <c r="A2" s="111" t="s">
        <v>154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7" ht="21" customHeight="1">
      <c r="A3" s="112" t="s">
        <v>405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</row>
    <row r="4" spans="1:17" ht="21" customHeight="1">
      <c r="A4" s="113" t="s">
        <v>327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</row>
    <row r="5" spans="1:17" s="7" customFormat="1" ht="105.75" customHeight="1">
      <c r="A5" s="16" t="s">
        <v>0</v>
      </c>
      <c r="B5" s="3" t="s">
        <v>10</v>
      </c>
      <c r="C5" s="3" t="s">
        <v>8</v>
      </c>
      <c r="D5" s="3" t="s">
        <v>347</v>
      </c>
      <c r="E5" s="3" t="s">
        <v>348</v>
      </c>
      <c r="F5" s="3" t="s">
        <v>346</v>
      </c>
      <c r="G5" s="3" t="s">
        <v>9</v>
      </c>
      <c r="H5" s="3" t="s">
        <v>4</v>
      </c>
      <c r="I5" s="3" t="s">
        <v>157</v>
      </c>
      <c r="J5" s="3" t="s">
        <v>158</v>
      </c>
      <c r="K5" s="3" t="s">
        <v>159</v>
      </c>
      <c r="L5" s="3" t="s">
        <v>132</v>
      </c>
      <c r="M5" s="6"/>
      <c r="N5" s="6"/>
      <c r="O5" s="6"/>
      <c r="P5" s="6"/>
      <c r="Q5" s="6"/>
    </row>
    <row r="6" spans="1:17" s="7" customFormat="1" ht="15" customHeight="1">
      <c r="A6" s="16">
        <v>1</v>
      </c>
      <c r="B6" s="3">
        <v>2</v>
      </c>
      <c r="C6" s="16">
        <v>3</v>
      </c>
      <c r="D6" s="3">
        <v>4</v>
      </c>
      <c r="E6" s="16">
        <v>5</v>
      </c>
      <c r="F6" s="3">
        <v>6</v>
      </c>
      <c r="G6" s="16">
        <v>7</v>
      </c>
      <c r="H6" s="3">
        <v>8</v>
      </c>
      <c r="I6" s="16">
        <v>9</v>
      </c>
      <c r="J6" s="3">
        <v>10</v>
      </c>
      <c r="K6" s="16">
        <v>11</v>
      </c>
      <c r="L6" s="3">
        <v>12</v>
      </c>
      <c r="M6" s="6"/>
      <c r="N6" s="6"/>
      <c r="O6" s="6"/>
      <c r="P6" s="6"/>
      <c r="Q6" s="6"/>
    </row>
    <row r="7" spans="1:17" s="7" customFormat="1" ht="20.25" customHeight="1">
      <c r="A7" s="38" t="s">
        <v>328</v>
      </c>
      <c r="B7" s="19"/>
      <c r="C7" s="19"/>
      <c r="D7" s="19"/>
      <c r="E7" s="19"/>
      <c r="F7" s="50"/>
      <c r="G7" s="19"/>
      <c r="H7" s="19"/>
      <c r="I7" s="19"/>
      <c r="J7" s="19"/>
      <c r="K7" s="19"/>
      <c r="L7" s="20"/>
      <c r="M7" s="6"/>
      <c r="N7" s="6"/>
      <c r="O7" s="6"/>
      <c r="P7" s="6"/>
      <c r="Q7" s="6"/>
    </row>
    <row r="8" spans="1:17" ht="38.25">
      <c r="A8" s="18" t="s">
        <v>163</v>
      </c>
      <c r="B8" s="2" t="s">
        <v>120</v>
      </c>
      <c r="C8" s="58" t="s">
        <v>101</v>
      </c>
      <c r="D8" s="2"/>
      <c r="E8" s="2"/>
      <c r="F8" s="3"/>
      <c r="G8" s="57">
        <v>18500</v>
      </c>
      <c r="H8" s="57">
        <v>18500</v>
      </c>
      <c r="I8" s="10">
        <f t="shared" ref="I8:I16" si="0">G8-H8</f>
        <v>0</v>
      </c>
      <c r="J8" s="2"/>
      <c r="K8" s="2"/>
      <c r="L8" s="2"/>
    </row>
    <row r="9" spans="1:17" ht="38.25">
      <c r="A9" s="18" t="s">
        <v>164</v>
      </c>
      <c r="B9" s="2" t="s">
        <v>120</v>
      </c>
      <c r="C9" s="58" t="s">
        <v>101</v>
      </c>
      <c r="D9" s="2"/>
      <c r="E9" s="2"/>
      <c r="F9" s="3"/>
      <c r="G9" s="57">
        <v>18500</v>
      </c>
      <c r="H9" s="57">
        <v>18500</v>
      </c>
      <c r="I9" s="10">
        <f t="shared" si="0"/>
        <v>0</v>
      </c>
      <c r="J9" s="2"/>
      <c r="K9" s="2"/>
      <c r="L9" s="2"/>
    </row>
    <row r="10" spans="1:17" ht="25.5">
      <c r="A10" s="18" t="s">
        <v>166</v>
      </c>
      <c r="B10" s="2" t="s">
        <v>120</v>
      </c>
      <c r="C10" s="53" t="s">
        <v>22</v>
      </c>
      <c r="D10" s="2"/>
      <c r="E10" s="2"/>
      <c r="F10" s="3"/>
      <c r="G10" s="55">
        <v>6340</v>
      </c>
      <c r="H10" s="55">
        <v>6340</v>
      </c>
      <c r="I10" s="10">
        <f t="shared" si="0"/>
        <v>0</v>
      </c>
      <c r="J10" s="2"/>
      <c r="K10" s="2"/>
      <c r="L10" s="2"/>
    </row>
    <row r="11" spans="1:17" ht="26.25" customHeight="1">
      <c r="A11" s="18" t="s">
        <v>167</v>
      </c>
      <c r="B11" s="2" t="s">
        <v>120</v>
      </c>
      <c r="C11" s="58" t="s">
        <v>102</v>
      </c>
      <c r="D11" s="2"/>
      <c r="E11" s="2"/>
      <c r="F11" s="3"/>
      <c r="G11" s="57">
        <v>12500</v>
      </c>
      <c r="H11" s="57">
        <v>12500</v>
      </c>
      <c r="I11" s="10">
        <f t="shared" si="0"/>
        <v>0</v>
      </c>
      <c r="J11" s="2"/>
      <c r="K11" s="2"/>
      <c r="L11" s="2"/>
    </row>
    <row r="12" spans="1:17" ht="25.5">
      <c r="A12" s="18" t="s">
        <v>168</v>
      </c>
      <c r="B12" s="2" t="s">
        <v>120</v>
      </c>
      <c r="C12" s="58" t="s">
        <v>103</v>
      </c>
      <c r="D12" s="2"/>
      <c r="E12" s="2"/>
      <c r="F12" s="3"/>
      <c r="G12" s="57">
        <v>6850</v>
      </c>
      <c r="H12" s="57">
        <v>6850</v>
      </c>
      <c r="I12" s="10">
        <f t="shared" si="0"/>
        <v>0</v>
      </c>
      <c r="J12" s="2"/>
      <c r="K12" s="2"/>
      <c r="L12" s="2"/>
    </row>
    <row r="13" spans="1:17" ht="51">
      <c r="A13" s="18" t="s">
        <v>170</v>
      </c>
      <c r="B13" s="2" t="s">
        <v>120</v>
      </c>
      <c r="C13" s="58" t="s">
        <v>104</v>
      </c>
      <c r="D13" s="2"/>
      <c r="E13" s="2"/>
      <c r="F13" s="3"/>
      <c r="G13" s="57">
        <v>5300</v>
      </c>
      <c r="H13" s="57">
        <v>5300</v>
      </c>
      <c r="I13" s="10">
        <f t="shared" si="0"/>
        <v>0</v>
      </c>
      <c r="J13" s="2"/>
      <c r="K13" s="2"/>
      <c r="L13" s="2"/>
    </row>
    <row r="14" spans="1:17" ht="25.5">
      <c r="A14" s="18" t="s">
        <v>171</v>
      </c>
      <c r="B14" s="2" t="s">
        <v>120</v>
      </c>
      <c r="C14" s="58" t="s">
        <v>105</v>
      </c>
      <c r="D14" s="2"/>
      <c r="E14" s="2"/>
      <c r="F14" s="3"/>
      <c r="G14" s="57">
        <v>12840</v>
      </c>
      <c r="H14" s="57">
        <v>12840</v>
      </c>
      <c r="I14" s="10">
        <f t="shared" si="0"/>
        <v>0</v>
      </c>
      <c r="J14" s="2"/>
      <c r="K14" s="2"/>
      <c r="L14" s="2"/>
    </row>
    <row r="15" spans="1:17" ht="25.5">
      <c r="A15" s="18" t="s">
        <v>173</v>
      </c>
      <c r="B15" s="2" t="s">
        <v>120</v>
      </c>
      <c r="C15" s="58" t="s">
        <v>106</v>
      </c>
      <c r="D15" s="2"/>
      <c r="E15" s="2"/>
      <c r="F15" s="3"/>
      <c r="G15" s="57">
        <v>4360</v>
      </c>
      <c r="H15" s="57">
        <v>4360</v>
      </c>
      <c r="I15" s="10">
        <f t="shared" si="0"/>
        <v>0</v>
      </c>
      <c r="J15" s="2"/>
      <c r="K15" s="2"/>
      <c r="L15" s="2"/>
    </row>
    <row r="16" spans="1:17" ht="25.5">
      <c r="A16" s="18" t="s">
        <v>174</v>
      </c>
      <c r="B16" s="2" t="s">
        <v>120</v>
      </c>
      <c r="C16" s="58" t="s">
        <v>107</v>
      </c>
      <c r="D16" s="2"/>
      <c r="E16" s="2"/>
      <c r="F16" s="3"/>
      <c r="G16" s="57">
        <v>5917</v>
      </c>
      <c r="H16" s="57">
        <v>5917</v>
      </c>
      <c r="I16" s="10">
        <f t="shared" si="0"/>
        <v>0</v>
      </c>
      <c r="J16" s="2"/>
      <c r="K16" s="2"/>
      <c r="L16" s="2"/>
    </row>
    <row r="17" spans="1:17" ht="25.5">
      <c r="A17" s="18" t="s">
        <v>175</v>
      </c>
      <c r="B17" s="2" t="s">
        <v>120</v>
      </c>
      <c r="C17" s="58" t="s">
        <v>108</v>
      </c>
      <c r="D17" s="2"/>
      <c r="E17" s="2"/>
      <c r="F17" s="3"/>
      <c r="G17" s="57">
        <v>17262.560000000001</v>
      </c>
      <c r="H17" s="57">
        <v>17262.560000000001</v>
      </c>
      <c r="I17" s="10">
        <f t="shared" ref="I17:I46" si="1">G17-H17</f>
        <v>0</v>
      </c>
      <c r="J17" s="2"/>
      <c r="K17" s="2"/>
      <c r="L17" s="2"/>
    </row>
    <row r="18" spans="1:17" ht="25.5">
      <c r="A18" s="18" t="s">
        <v>176</v>
      </c>
      <c r="B18" s="2" t="s">
        <v>120</v>
      </c>
      <c r="C18" s="93" t="s">
        <v>23</v>
      </c>
      <c r="D18" s="2"/>
      <c r="E18" s="2"/>
      <c r="F18" s="3"/>
      <c r="G18" s="94">
        <v>17000</v>
      </c>
      <c r="H18" s="94">
        <v>17000</v>
      </c>
      <c r="I18" s="10">
        <f t="shared" si="1"/>
        <v>0</v>
      </c>
      <c r="J18" s="2"/>
      <c r="K18" s="2"/>
      <c r="L18" s="2"/>
    </row>
    <row r="19" spans="1:17" ht="25.5">
      <c r="A19" s="18" t="s">
        <v>177</v>
      </c>
      <c r="B19" s="2" t="s">
        <v>120</v>
      </c>
      <c r="C19" s="58" t="s">
        <v>109</v>
      </c>
      <c r="D19" s="2"/>
      <c r="E19" s="2"/>
      <c r="F19" s="3">
        <v>2008</v>
      </c>
      <c r="G19" s="57">
        <v>20500</v>
      </c>
      <c r="H19" s="57">
        <v>20500</v>
      </c>
      <c r="I19" s="10">
        <f t="shared" si="1"/>
        <v>0</v>
      </c>
      <c r="J19" s="2"/>
      <c r="K19" s="2"/>
      <c r="L19" s="2"/>
    </row>
    <row r="20" spans="1:17" ht="25.5">
      <c r="A20" s="18" t="s">
        <v>178</v>
      </c>
      <c r="B20" s="2" t="s">
        <v>120</v>
      </c>
      <c r="C20" s="53" t="s">
        <v>24</v>
      </c>
      <c r="D20" s="2"/>
      <c r="E20" s="2"/>
      <c r="F20" s="3"/>
      <c r="G20" s="55">
        <v>3185</v>
      </c>
      <c r="H20" s="55">
        <v>3185</v>
      </c>
      <c r="I20" s="10">
        <f t="shared" si="1"/>
        <v>0</v>
      </c>
      <c r="J20" s="2"/>
      <c r="K20" s="2"/>
      <c r="L20" s="2"/>
    </row>
    <row r="21" spans="1:17" ht="25.5">
      <c r="A21" s="18" t="s">
        <v>179</v>
      </c>
      <c r="B21" s="2" t="s">
        <v>120</v>
      </c>
      <c r="C21" s="58" t="s">
        <v>118</v>
      </c>
      <c r="D21" s="2"/>
      <c r="E21" s="2"/>
      <c r="F21" s="3"/>
      <c r="G21" s="57">
        <v>4318</v>
      </c>
      <c r="H21" s="57">
        <v>4318</v>
      </c>
      <c r="I21" s="10">
        <f t="shared" si="1"/>
        <v>0</v>
      </c>
      <c r="J21" s="2"/>
      <c r="K21" s="2"/>
      <c r="L21" s="2"/>
    </row>
    <row r="22" spans="1:17" ht="25.5">
      <c r="A22" s="18" t="s">
        <v>180</v>
      </c>
      <c r="B22" s="2" t="s">
        <v>120</v>
      </c>
      <c r="C22" s="58" t="s">
        <v>119</v>
      </c>
      <c r="D22" s="2"/>
      <c r="E22" s="2"/>
      <c r="F22" s="3"/>
      <c r="G22" s="57">
        <v>4355.3999999999996</v>
      </c>
      <c r="H22" s="57">
        <v>4355.3999999999996</v>
      </c>
      <c r="I22" s="10">
        <f t="shared" si="1"/>
        <v>0</v>
      </c>
      <c r="J22" s="2"/>
      <c r="K22" s="2"/>
      <c r="L22" s="2"/>
    </row>
    <row r="23" spans="1:17" ht="25.5">
      <c r="A23" s="18" t="s">
        <v>182</v>
      </c>
      <c r="B23" s="2" t="s">
        <v>120</v>
      </c>
      <c r="C23" s="53" t="s">
        <v>17</v>
      </c>
      <c r="D23" s="2"/>
      <c r="E23" s="2"/>
      <c r="F23" s="3"/>
      <c r="G23" s="55">
        <v>6560</v>
      </c>
      <c r="H23" s="55">
        <v>6560</v>
      </c>
      <c r="I23" s="10">
        <f t="shared" si="1"/>
        <v>0</v>
      </c>
      <c r="J23" s="2"/>
      <c r="K23" s="2"/>
      <c r="L23" s="2"/>
      <c r="M23" s="11"/>
      <c r="N23" s="11"/>
      <c r="O23" s="11"/>
      <c r="P23" s="11"/>
      <c r="Q23" s="11"/>
    </row>
    <row r="24" spans="1:17" ht="25.5">
      <c r="A24" s="18" t="s">
        <v>183</v>
      </c>
      <c r="B24" s="2" t="s">
        <v>120</v>
      </c>
      <c r="C24" s="53" t="s">
        <v>17</v>
      </c>
      <c r="D24" s="2"/>
      <c r="E24" s="2"/>
      <c r="F24" s="3"/>
      <c r="G24" s="55">
        <v>6560</v>
      </c>
      <c r="H24" s="55">
        <v>6560</v>
      </c>
      <c r="I24" s="10">
        <f t="shared" si="1"/>
        <v>0</v>
      </c>
      <c r="J24" s="2"/>
      <c r="K24" s="2"/>
      <c r="L24" s="2"/>
    </row>
    <row r="25" spans="1:17" ht="38.25">
      <c r="A25" s="18" t="s">
        <v>186</v>
      </c>
      <c r="B25" s="2" t="s">
        <v>120</v>
      </c>
      <c r="C25" s="58" t="s">
        <v>110</v>
      </c>
      <c r="D25" s="2"/>
      <c r="E25" s="2"/>
      <c r="F25" s="3"/>
      <c r="G25" s="57">
        <v>18022</v>
      </c>
      <c r="H25" s="57">
        <v>18022</v>
      </c>
      <c r="I25" s="10">
        <f t="shared" si="1"/>
        <v>0</v>
      </c>
      <c r="J25" s="2"/>
      <c r="K25" s="2"/>
      <c r="L25" s="2"/>
    </row>
    <row r="26" spans="1:17" ht="26.25" customHeight="1">
      <c r="A26" s="18" t="s">
        <v>187</v>
      </c>
      <c r="B26" s="2" t="s">
        <v>120</v>
      </c>
      <c r="C26" s="53" t="s">
        <v>524</v>
      </c>
      <c r="D26" s="2"/>
      <c r="E26" s="2"/>
      <c r="F26" s="3">
        <v>2007</v>
      </c>
      <c r="G26" s="55">
        <v>25305.38</v>
      </c>
      <c r="H26" s="55">
        <v>25305.38</v>
      </c>
      <c r="I26" s="10">
        <f t="shared" si="1"/>
        <v>0</v>
      </c>
      <c r="J26" s="2"/>
      <c r="K26" s="2"/>
      <c r="L26" s="2"/>
    </row>
    <row r="27" spans="1:17" ht="38.25">
      <c r="A27" s="18" t="s">
        <v>188</v>
      </c>
      <c r="B27" s="2" t="s">
        <v>120</v>
      </c>
      <c r="C27" s="58" t="s">
        <v>111</v>
      </c>
      <c r="D27" s="2"/>
      <c r="E27" s="2"/>
      <c r="F27" s="3"/>
      <c r="G27" s="57">
        <v>4018.8</v>
      </c>
      <c r="H27" s="57">
        <v>4018.8</v>
      </c>
      <c r="I27" s="10">
        <f t="shared" si="1"/>
        <v>0</v>
      </c>
      <c r="J27" s="2"/>
      <c r="K27" s="2"/>
      <c r="L27" s="2"/>
    </row>
    <row r="28" spans="1:17" ht="25.5">
      <c r="A28" s="18" t="s">
        <v>189</v>
      </c>
      <c r="B28" s="2" t="s">
        <v>120</v>
      </c>
      <c r="C28" s="58" t="s">
        <v>112</v>
      </c>
      <c r="D28" s="2"/>
      <c r="E28" s="2"/>
      <c r="F28" s="3"/>
      <c r="G28" s="57">
        <v>5717</v>
      </c>
      <c r="H28" s="57">
        <v>5717</v>
      </c>
      <c r="I28" s="10">
        <f t="shared" si="1"/>
        <v>0</v>
      </c>
      <c r="J28" s="2"/>
      <c r="K28" s="2"/>
      <c r="L28" s="2"/>
    </row>
    <row r="29" spans="1:17" ht="25.5">
      <c r="A29" s="18" t="s">
        <v>190</v>
      </c>
      <c r="B29" s="2" t="s">
        <v>120</v>
      </c>
      <c r="C29" s="53" t="s">
        <v>19</v>
      </c>
      <c r="D29" s="2"/>
      <c r="E29" s="2"/>
      <c r="F29" s="3"/>
      <c r="G29" s="55">
        <v>3300</v>
      </c>
      <c r="H29" s="55">
        <v>3300</v>
      </c>
      <c r="I29" s="10">
        <f t="shared" si="1"/>
        <v>0</v>
      </c>
      <c r="J29" s="2"/>
      <c r="K29" s="2"/>
      <c r="L29" s="2"/>
    </row>
    <row r="30" spans="1:17" ht="25.5">
      <c r="A30" s="18" t="s">
        <v>191</v>
      </c>
      <c r="B30" s="2" t="s">
        <v>120</v>
      </c>
      <c r="C30" s="53" t="s">
        <v>19</v>
      </c>
      <c r="D30" s="2"/>
      <c r="E30" s="2"/>
      <c r="F30" s="3"/>
      <c r="G30" s="55">
        <v>3300</v>
      </c>
      <c r="H30" s="55">
        <v>3300</v>
      </c>
      <c r="I30" s="10">
        <f t="shared" si="1"/>
        <v>0</v>
      </c>
      <c r="J30" s="2"/>
      <c r="K30" s="2"/>
      <c r="L30" s="2"/>
    </row>
    <row r="31" spans="1:17" ht="25.5">
      <c r="A31" s="18" t="s">
        <v>194</v>
      </c>
      <c r="B31" s="2" t="s">
        <v>120</v>
      </c>
      <c r="C31" s="58" t="s">
        <v>115</v>
      </c>
      <c r="D31" s="2"/>
      <c r="E31" s="2"/>
      <c r="F31" s="3"/>
      <c r="G31" s="57">
        <v>3800</v>
      </c>
      <c r="H31" s="57">
        <v>3800</v>
      </c>
      <c r="I31" s="10">
        <f t="shared" si="1"/>
        <v>0</v>
      </c>
      <c r="J31" s="2"/>
      <c r="K31" s="2"/>
      <c r="L31" s="2"/>
    </row>
    <row r="32" spans="1:17" ht="25.5">
      <c r="A32" s="18" t="s">
        <v>195</v>
      </c>
      <c r="B32" s="2" t="s">
        <v>120</v>
      </c>
      <c r="C32" s="54" t="s">
        <v>29</v>
      </c>
      <c r="D32" s="2"/>
      <c r="E32" s="2"/>
      <c r="F32" s="3"/>
      <c r="G32" s="56">
        <v>4103.83</v>
      </c>
      <c r="H32" s="56">
        <v>4103.83</v>
      </c>
      <c r="I32" s="10">
        <f t="shared" si="1"/>
        <v>0</v>
      </c>
      <c r="J32" s="2"/>
      <c r="K32" s="2"/>
      <c r="L32" s="2"/>
    </row>
    <row r="33" spans="1:17" ht="25.5">
      <c r="A33" s="18" t="s">
        <v>196</v>
      </c>
      <c r="B33" s="2" t="s">
        <v>120</v>
      </c>
      <c r="C33" s="54" t="s">
        <v>31</v>
      </c>
      <c r="D33" s="2"/>
      <c r="E33" s="2"/>
      <c r="F33" s="3"/>
      <c r="G33" s="56">
        <v>4640</v>
      </c>
      <c r="H33" s="56">
        <v>4640</v>
      </c>
      <c r="I33" s="10">
        <f t="shared" si="1"/>
        <v>0</v>
      </c>
      <c r="J33" s="2"/>
      <c r="K33" s="2"/>
      <c r="L33" s="2"/>
    </row>
    <row r="34" spans="1:17" ht="25.5">
      <c r="A34" s="18" t="s">
        <v>197</v>
      </c>
      <c r="B34" s="2" t="s">
        <v>120</v>
      </c>
      <c r="C34" s="58" t="s">
        <v>116</v>
      </c>
      <c r="D34" s="2"/>
      <c r="E34" s="2"/>
      <c r="F34" s="3"/>
      <c r="G34" s="57">
        <v>3306</v>
      </c>
      <c r="H34" s="57">
        <v>3306</v>
      </c>
      <c r="I34" s="10">
        <f t="shared" si="1"/>
        <v>0</v>
      </c>
      <c r="J34" s="2"/>
      <c r="K34" s="2"/>
      <c r="L34" s="2"/>
    </row>
    <row r="35" spans="1:17" ht="25.5">
      <c r="A35" s="18" t="s">
        <v>198</v>
      </c>
      <c r="B35" s="2" t="s">
        <v>120</v>
      </c>
      <c r="C35" s="58" t="s">
        <v>113</v>
      </c>
      <c r="D35" s="2"/>
      <c r="E35" s="2"/>
      <c r="F35" s="3"/>
      <c r="G35" s="57">
        <v>3141.6</v>
      </c>
      <c r="H35" s="57">
        <v>3141.6</v>
      </c>
      <c r="I35" s="10">
        <f t="shared" si="1"/>
        <v>0</v>
      </c>
      <c r="J35" s="2"/>
      <c r="K35" s="2"/>
      <c r="L35" s="2"/>
    </row>
    <row r="36" spans="1:17" ht="25.5">
      <c r="A36" s="18" t="s">
        <v>200</v>
      </c>
      <c r="B36" s="2" t="s">
        <v>120</v>
      </c>
      <c r="C36" s="53" t="s">
        <v>21</v>
      </c>
      <c r="D36" s="2"/>
      <c r="E36" s="2"/>
      <c r="F36" s="3"/>
      <c r="G36" s="55">
        <v>4289.43</v>
      </c>
      <c r="H36" s="55">
        <v>4289.43</v>
      </c>
      <c r="I36" s="10">
        <f t="shared" si="1"/>
        <v>0</v>
      </c>
      <c r="J36" s="2"/>
      <c r="K36" s="2"/>
      <c r="L36" s="2"/>
    </row>
    <row r="37" spans="1:17" ht="25.5">
      <c r="A37" s="18" t="s">
        <v>201</v>
      </c>
      <c r="B37" s="2" t="s">
        <v>120</v>
      </c>
      <c r="C37" s="58" t="s">
        <v>114</v>
      </c>
      <c r="D37" s="2"/>
      <c r="E37" s="2"/>
      <c r="F37" s="3">
        <v>2004</v>
      </c>
      <c r="G37" s="57">
        <v>20886.75</v>
      </c>
      <c r="H37" s="57">
        <v>20886.75</v>
      </c>
      <c r="I37" s="10">
        <f t="shared" si="1"/>
        <v>0</v>
      </c>
      <c r="J37" s="2"/>
      <c r="K37" s="2"/>
      <c r="L37" s="2"/>
    </row>
    <row r="38" spans="1:17" ht="25.5">
      <c r="A38" s="18" t="s">
        <v>202</v>
      </c>
      <c r="B38" s="2" t="s">
        <v>120</v>
      </c>
      <c r="C38" s="53" t="s">
        <v>25</v>
      </c>
      <c r="D38" s="2"/>
      <c r="E38" s="2"/>
      <c r="F38" s="3"/>
      <c r="G38" s="55">
        <v>7315</v>
      </c>
      <c r="H38" s="55">
        <v>7315</v>
      </c>
      <c r="I38" s="10">
        <f t="shared" si="1"/>
        <v>0</v>
      </c>
      <c r="J38" s="2"/>
      <c r="K38" s="2"/>
      <c r="L38" s="2"/>
    </row>
    <row r="39" spans="1:17" ht="25.5">
      <c r="A39" s="18" t="s">
        <v>203</v>
      </c>
      <c r="B39" s="2" t="s">
        <v>120</v>
      </c>
      <c r="C39" s="54" t="s">
        <v>30</v>
      </c>
      <c r="D39" s="2"/>
      <c r="E39" s="2"/>
      <c r="F39" s="3"/>
      <c r="G39" s="56">
        <v>6500</v>
      </c>
      <c r="H39" s="56">
        <v>6500</v>
      </c>
      <c r="I39" s="10">
        <f t="shared" si="1"/>
        <v>0</v>
      </c>
      <c r="J39" s="2"/>
      <c r="K39" s="2"/>
      <c r="L39" s="2"/>
    </row>
    <row r="40" spans="1:17" ht="25.5">
      <c r="A40" s="18" t="s">
        <v>204</v>
      </c>
      <c r="B40" s="2" t="s">
        <v>120</v>
      </c>
      <c r="C40" s="54" t="s">
        <v>30</v>
      </c>
      <c r="D40" s="2"/>
      <c r="E40" s="2"/>
      <c r="F40" s="3"/>
      <c r="G40" s="56">
        <v>6500</v>
      </c>
      <c r="H40" s="56">
        <v>6500</v>
      </c>
      <c r="I40" s="10">
        <f t="shared" si="1"/>
        <v>0</v>
      </c>
      <c r="J40" s="2"/>
      <c r="K40" s="2"/>
      <c r="L40" s="2"/>
    </row>
    <row r="41" spans="1:17" ht="25.5">
      <c r="A41" s="18" t="s">
        <v>205</v>
      </c>
      <c r="B41" s="2" t="s">
        <v>120</v>
      </c>
      <c r="C41" s="54" t="s">
        <v>32</v>
      </c>
      <c r="D41" s="2"/>
      <c r="E41" s="2"/>
      <c r="F41" s="3"/>
      <c r="G41" s="56">
        <v>7000</v>
      </c>
      <c r="H41" s="56">
        <v>7000</v>
      </c>
      <c r="I41" s="10">
        <f t="shared" si="1"/>
        <v>0</v>
      </c>
      <c r="J41" s="2"/>
      <c r="K41" s="2"/>
      <c r="L41" s="2"/>
    </row>
    <row r="42" spans="1:17" ht="25.5">
      <c r="A42" s="18" t="s">
        <v>206</v>
      </c>
      <c r="B42" s="2" t="s">
        <v>120</v>
      </c>
      <c r="C42" s="58" t="s">
        <v>117</v>
      </c>
      <c r="D42" s="2"/>
      <c r="E42" s="2"/>
      <c r="F42" s="3"/>
      <c r="G42" s="57">
        <v>3990</v>
      </c>
      <c r="H42" s="57">
        <v>3990</v>
      </c>
      <c r="I42" s="10">
        <f>G42-H42</f>
        <v>0</v>
      </c>
      <c r="J42" s="2"/>
      <c r="K42" s="2"/>
      <c r="L42" s="2"/>
    </row>
    <row r="43" spans="1:17" ht="26.25" customHeight="1">
      <c r="A43" s="18" t="s">
        <v>207</v>
      </c>
      <c r="B43" s="2" t="s">
        <v>120</v>
      </c>
      <c r="C43" s="58" t="s">
        <v>619</v>
      </c>
      <c r="D43" s="82"/>
      <c r="E43" s="82"/>
      <c r="F43" s="3">
        <v>2019</v>
      </c>
      <c r="G43" s="57">
        <v>15000</v>
      </c>
      <c r="H43" s="57">
        <v>15000</v>
      </c>
      <c r="I43" s="10">
        <f t="shared" si="1"/>
        <v>0</v>
      </c>
      <c r="J43" s="2"/>
      <c r="K43" s="2"/>
      <c r="L43" s="2"/>
    </row>
    <row r="44" spans="1:17" ht="25.5">
      <c r="A44" s="18" t="s">
        <v>208</v>
      </c>
      <c r="B44" s="2" t="s">
        <v>120</v>
      </c>
      <c r="C44" s="58" t="s">
        <v>621</v>
      </c>
      <c r="D44" s="2"/>
      <c r="E44" s="2"/>
      <c r="F44" s="3"/>
      <c r="G44" s="57">
        <v>13560</v>
      </c>
      <c r="H44" s="57">
        <v>13560</v>
      </c>
      <c r="I44" s="83">
        <f t="shared" ref="I44" si="2">G44-H44</f>
        <v>0</v>
      </c>
      <c r="J44" s="2"/>
      <c r="K44" s="2"/>
      <c r="L44" s="2"/>
    </row>
    <row r="45" spans="1:17" ht="25.5">
      <c r="A45" s="18" t="s">
        <v>209</v>
      </c>
      <c r="B45" s="2" t="s">
        <v>120</v>
      </c>
      <c r="C45" s="58" t="s">
        <v>659</v>
      </c>
      <c r="D45" s="2"/>
      <c r="E45" s="2"/>
      <c r="F45" s="3">
        <v>2021</v>
      </c>
      <c r="G45" s="57">
        <v>35000</v>
      </c>
      <c r="H45" s="57">
        <v>35000</v>
      </c>
      <c r="I45" s="83">
        <f t="shared" si="1"/>
        <v>0</v>
      </c>
      <c r="J45" s="2"/>
      <c r="K45" s="2"/>
      <c r="L45" s="2"/>
    </row>
    <row r="46" spans="1:17" ht="25.5">
      <c r="A46" s="18" t="s">
        <v>210</v>
      </c>
      <c r="B46" s="2" t="s">
        <v>120</v>
      </c>
      <c r="C46" s="58" t="s">
        <v>675</v>
      </c>
      <c r="D46" s="2"/>
      <c r="E46" s="2"/>
      <c r="F46" s="3">
        <v>2023</v>
      </c>
      <c r="G46" s="57">
        <v>90125</v>
      </c>
      <c r="H46" s="57">
        <v>90125</v>
      </c>
      <c r="I46" s="83">
        <f t="shared" si="1"/>
        <v>0</v>
      </c>
      <c r="J46" s="2"/>
      <c r="K46" s="2"/>
      <c r="L46" s="85"/>
    </row>
    <row r="47" spans="1:17" s="41" customFormat="1">
      <c r="A47" s="30" t="s">
        <v>349</v>
      </c>
      <c r="B47" s="42"/>
      <c r="C47" s="47"/>
      <c r="D47" s="42"/>
      <c r="E47" s="42"/>
      <c r="F47" s="51"/>
      <c r="G47" s="49">
        <f>SUM(G8:G46)</f>
        <v>459668.75</v>
      </c>
      <c r="H47" s="49">
        <f>SUM(H8:H46)</f>
        <v>459668.75</v>
      </c>
      <c r="I47" s="49">
        <f>SUM(I8:I46)</f>
        <v>0</v>
      </c>
      <c r="J47" s="42"/>
      <c r="K47" s="42"/>
      <c r="L47" s="45"/>
    </row>
    <row r="48" spans="1:17" s="7" customFormat="1" ht="20.25" customHeight="1">
      <c r="A48" s="38" t="s">
        <v>682</v>
      </c>
      <c r="B48" s="19"/>
      <c r="C48" s="19"/>
      <c r="D48" s="19"/>
      <c r="E48" s="19"/>
      <c r="F48" s="50"/>
      <c r="G48" s="19"/>
      <c r="H48" s="19"/>
      <c r="I48" s="19"/>
      <c r="J48" s="19"/>
      <c r="K48" s="19"/>
      <c r="L48" s="20"/>
      <c r="M48" s="6"/>
      <c r="N48" s="6"/>
      <c r="O48" s="6"/>
      <c r="P48" s="6"/>
      <c r="Q48" s="6"/>
    </row>
    <row r="49" spans="1:12" ht="25.5">
      <c r="A49" s="18" t="s">
        <v>245</v>
      </c>
      <c r="B49" s="2" t="s">
        <v>120</v>
      </c>
      <c r="C49" s="58" t="s">
        <v>458</v>
      </c>
      <c r="D49" s="2"/>
      <c r="E49" s="2"/>
      <c r="F49" s="3"/>
      <c r="G49" s="57">
        <v>77</v>
      </c>
      <c r="H49" s="10"/>
      <c r="I49" s="10">
        <f t="shared" ref="I49:I87" si="3">G49-H49</f>
        <v>77</v>
      </c>
      <c r="J49" s="2"/>
      <c r="K49" s="2"/>
      <c r="L49" s="2"/>
    </row>
    <row r="50" spans="1:12" ht="25.5">
      <c r="A50" s="18" t="s">
        <v>246</v>
      </c>
      <c r="B50" s="2" t="s">
        <v>120</v>
      </c>
      <c r="C50" s="58" t="s">
        <v>438</v>
      </c>
      <c r="D50" s="2"/>
      <c r="E50" s="2"/>
      <c r="F50" s="3"/>
      <c r="G50" s="57">
        <v>745</v>
      </c>
      <c r="H50" s="10"/>
      <c r="I50" s="10">
        <f t="shared" si="3"/>
        <v>745</v>
      </c>
      <c r="J50" s="2"/>
      <c r="K50" s="2"/>
      <c r="L50" s="2"/>
    </row>
    <row r="51" spans="1:12" ht="25.5">
      <c r="A51" s="18" t="s">
        <v>332</v>
      </c>
      <c r="B51" s="2" t="s">
        <v>120</v>
      </c>
      <c r="C51" s="58" t="s">
        <v>459</v>
      </c>
      <c r="D51" s="2"/>
      <c r="E51" s="2"/>
      <c r="F51" s="3"/>
      <c r="G51" s="57">
        <v>88</v>
      </c>
      <c r="H51" s="10"/>
      <c r="I51" s="10">
        <f t="shared" si="3"/>
        <v>88</v>
      </c>
      <c r="J51" s="2"/>
      <c r="K51" s="2"/>
      <c r="L51" s="2"/>
    </row>
    <row r="52" spans="1:12" ht="25.5">
      <c r="A52" s="18" t="s">
        <v>333</v>
      </c>
      <c r="B52" s="2" t="s">
        <v>120</v>
      </c>
      <c r="C52" s="58" t="s">
        <v>460</v>
      </c>
      <c r="D52" s="2"/>
      <c r="E52" s="2"/>
      <c r="F52" s="3"/>
      <c r="G52" s="57">
        <v>90</v>
      </c>
      <c r="H52" s="10"/>
      <c r="I52" s="10">
        <f t="shared" si="3"/>
        <v>90</v>
      </c>
      <c r="J52" s="2"/>
      <c r="K52" s="2"/>
      <c r="L52" s="2"/>
    </row>
    <row r="53" spans="1:12" ht="25.5">
      <c r="A53" s="18" t="s">
        <v>334</v>
      </c>
      <c r="B53" s="2" t="s">
        <v>120</v>
      </c>
      <c r="C53" s="58" t="s">
        <v>461</v>
      </c>
      <c r="D53" s="2"/>
      <c r="E53" s="2"/>
      <c r="F53" s="3"/>
      <c r="G53" s="57">
        <v>66</v>
      </c>
      <c r="H53" s="10"/>
      <c r="I53" s="10">
        <f t="shared" si="3"/>
        <v>66</v>
      </c>
      <c r="J53" s="2"/>
      <c r="K53" s="2"/>
      <c r="L53" s="2"/>
    </row>
    <row r="54" spans="1:12" ht="25.5">
      <c r="A54" s="18" t="s">
        <v>335</v>
      </c>
      <c r="B54" s="2" t="s">
        <v>120</v>
      </c>
      <c r="C54" s="58" t="s">
        <v>485</v>
      </c>
      <c r="D54" s="2"/>
      <c r="E54" s="2"/>
      <c r="F54" s="3"/>
      <c r="G54" s="57">
        <v>186</v>
      </c>
      <c r="H54" s="10"/>
      <c r="I54" s="10">
        <f t="shared" si="3"/>
        <v>186</v>
      </c>
      <c r="J54" s="2"/>
      <c r="K54" s="2"/>
      <c r="L54" s="2"/>
    </row>
    <row r="55" spans="1:12" ht="25.5">
      <c r="A55" s="18" t="s">
        <v>336</v>
      </c>
      <c r="B55" s="2" t="s">
        <v>120</v>
      </c>
      <c r="C55" s="58" t="s">
        <v>462</v>
      </c>
      <c r="D55" s="2"/>
      <c r="E55" s="2"/>
      <c r="F55" s="3"/>
      <c r="G55" s="57">
        <v>121.56</v>
      </c>
      <c r="H55" s="10"/>
      <c r="I55" s="10">
        <f t="shared" si="3"/>
        <v>121.56</v>
      </c>
      <c r="J55" s="2"/>
      <c r="K55" s="2"/>
      <c r="L55" s="2"/>
    </row>
    <row r="56" spans="1:12" ht="25.5">
      <c r="A56" s="18" t="s">
        <v>337</v>
      </c>
      <c r="B56" s="2" t="s">
        <v>120</v>
      </c>
      <c r="C56" s="58" t="s">
        <v>484</v>
      </c>
      <c r="D56" s="2"/>
      <c r="E56" s="2"/>
      <c r="F56" s="3"/>
      <c r="G56" s="57">
        <v>2500</v>
      </c>
      <c r="H56" s="10"/>
      <c r="I56" s="10">
        <f t="shared" si="3"/>
        <v>2500</v>
      </c>
      <c r="J56" s="2"/>
      <c r="K56" s="2"/>
      <c r="L56" s="2"/>
    </row>
    <row r="57" spans="1:12" ht="25.5">
      <c r="A57" s="18" t="s">
        <v>338</v>
      </c>
      <c r="B57" s="2" t="s">
        <v>120</v>
      </c>
      <c r="C57" s="58" t="s">
        <v>480</v>
      </c>
      <c r="D57" s="2"/>
      <c r="E57" s="2"/>
      <c r="F57" s="3"/>
      <c r="G57" s="57">
        <v>3681.86</v>
      </c>
      <c r="H57" s="10"/>
      <c r="I57" s="10">
        <f t="shared" si="3"/>
        <v>3681.86</v>
      </c>
      <c r="J57" s="2"/>
      <c r="K57" s="2"/>
      <c r="L57" s="2"/>
    </row>
    <row r="58" spans="1:12" ht="25.5">
      <c r="A58" s="18" t="s">
        <v>339</v>
      </c>
      <c r="B58" s="2" t="s">
        <v>120</v>
      </c>
      <c r="C58" s="58" t="s">
        <v>451</v>
      </c>
      <c r="D58" s="2"/>
      <c r="E58" s="2"/>
      <c r="F58" s="3"/>
      <c r="G58" s="57">
        <v>1332.8</v>
      </c>
      <c r="H58" s="10"/>
      <c r="I58" s="10">
        <f t="shared" si="3"/>
        <v>1332.8</v>
      </c>
      <c r="J58" s="2"/>
      <c r="K58" s="2"/>
      <c r="L58" s="2"/>
    </row>
    <row r="59" spans="1:12" ht="38.25">
      <c r="A59" s="18" t="s">
        <v>340</v>
      </c>
      <c r="B59" s="2" t="s">
        <v>120</v>
      </c>
      <c r="C59" s="58" t="s">
        <v>442</v>
      </c>
      <c r="D59" s="2"/>
      <c r="E59" s="2"/>
      <c r="F59" s="3"/>
      <c r="G59" s="57">
        <v>1194</v>
      </c>
      <c r="H59" s="10"/>
      <c r="I59" s="10">
        <f t="shared" si="3"/>
        <v>1194</v>
      </c>
      <c r="J59" s="2"/>
      <c r="K59" s="2"/>
      <c r="L59" s="2"/>
    </row>
    <row r="60" spans="1:12" ht="25.5">
      <c r="A60" s="18" t="s">
        <v>341</v>
      </c>
      <c r="B60" s="2" t="s">
        <v>120</v>
      </c>
      <c r="C60" s="58" t="s">
        <v>441</v>
      </c>
      <c r="D60" s="2"/>
      <c r="E60" s="2"/>
      <c r="F60" s="3"/>
      <c r="G60" s="57">
        <v>3000</v>
      </c>
      <c r="H60" s="10"/>
      <c r="I60" s="10">
        <f t="shared" si="3"/>
        <v>3000</v>
      </c>
      <c r="J60" s="2"/>
      <c r="K60" s="2"/>
      <c r="L60" s="2"/>
    </row>
    <row r="61" spans="1:12" ht="25.5">
      <c r="A61" s="18" t="s">
        <v>342</v>
      </c>
      <c r="B61" s="2" t="s">
        <v>120</v>
      </c>
      <c r="C61" s="58" t="s">
        <v>439</v>
      </c>
      <c r="D61" s="2"/>
      <c r="E61" s="2"/>
      <c r="F61" s="3"/>
      <c r="G61" s="57">
        <v>2100</v>
      </c>
      <c r="H61" s="10"/>
      <c r="I61" s="10">
        <f t="shared" si="3"/>
        <v>2100</v>
      </c>
      <c r="J61" s="2"/>
      <c r="K61" s="2"/>
      <c r="L61" s="2"/>
    </row>
    <row r="62" spans="1:12" ht="25.5">
      <c r="A62" s="18" t="s">
        <v>343</v>
      </c>
      <c r="B62" s="2" t="s">
        <v>120</v>
      </c>
      <c r="C62" s="58" t="s">
        <v>452</v>
      </c>
      <c r="D62" s="2"/>
      <c r="E62" s="2"/>
      <c r="F62" s="3"/>
      <c r="G62" s="57">
        <v>1825.2</v>
      </c>
      <c r="H62" s="10"/>
      <c r="I62" s="10">
        <f t="shared" si="3"/>
        <v>1825.2</v>
      </c>
      <c r="J62" s="2"/>
      <c r="K62" s="2"/>
      <c r="L62" s="2"/>
    </row>
    <row r="63" spans="1:12" ht="25.5">
      <c r="A63" s="18" t="s">
        <v>344</v>
      </c>
      <c r="B63" s="2" t="s">
        <v>120</v>
      </c>
      <c r="C63" s="58" t="s">
        <v>482</v>
      </c>
      <c r="D63" s="2"/>
      <c r="E63" s="2"/>
      <c r="F63" s="3"/>
      <c r="G63" s="57">
        <v>525</v>
      </c>
      <c r="H63" s="10"/>
      <c r="I63" s="10">
        <f t="shared" si="3"/>
        <v>525</v>
      </c>
      <c r="J63" s="2"/>
      <c r="K63" s="2"/>
      <c r="L63" s="2"/>
    </row>
    <row r="64" spans="1:12" ht="25.5">
      <c r="A64" s="18" t="s">
        <v>345</v>
      </c>
      <c r="B64" s="2" t="s">
        <v>120</v>
      </c>
      <c r="C64" s="58" t="s">
        <v>440</v>
      </c>
      <c r="D64" s="2"/>
      <c r="E64" s="2"/>
      <c r="F64" s="3"/>
      <c r="G64" s="57">
        <v>896</v>
      </c>
      <c r="H64" s="10"/>
      <c r="I64" s="10">
        <f t="shared" si="3"/>
        <v>896</v>
      </c>
      <c r="J64" s="2"/>
      <c r="K64" s="2"/>
      <c r="L64" s="2"/>
    </row>
    <row r="65" spans="1:17" ht="25.5">
      <c r="A65" s="18" t="s">
        <v>487</v>
      </c>
      <c r="B65" s="2" t="s">
        <v>120</v>
      </c>
      <c r="C65" s="58" t="s">
        <v>486</v>
      </c>
      <c r="D65" s="2"/>
      <c r="E65" s="2"/>
      <c r="F65" s="3"/>
      <c r="G65" s="57">
        <v>3000</v>
      </c>
      <c r="H65" s="10"/>
      <c r="I65" s="10">
        <f t="shared" si="3"/>
        <v>3000</v>
      </c>
      <c r="J65" s="2"/>
      <c r="K65" s="2"/>
      <c r="L65" s="2"/>
      <c r="M65" s="11"/>
      <c r="N65" s="11"/>
      <c r="O65" s="11"/>
      <c r="P65" s="11"/>
      <c r="Q65" s="11"/>
    </row>
    <row r="66" spans="1:17" ht="38.25">
      <c r="A66" s="18" t="s">
        <v>488</v>
      </c>
      <c r="B66" s="2" t="s">
        <v>120</v>
      </c>
      <c r="C66" s="58" t="s">
        <v>481</v>
      </c>
      <c r="D66" s="2"/>
      <c r="E66" s="2"/>
      <c r="F66" s="3"/>
      <c r="G66" s="57">
        <v>758</v>
      </c>
      <c r="H66" s="10"/>
      <c r="I66" s="10">
        <f t="shared" si="3"/>
        <v>758</v>
      </c>
      <c r="J66" s="2"/>
      <c r="K66" s="2"/>
      <c r="L66" s="2"/>
    </row>
    <row r="67" spans="1:17" ht="25.5">
      <c r="A67" s="18" t="s">
        <v>490</v>
      </c>
      <c r="B67" s="2" t="s">
        <v>120</v>
      </c>
      <c r="C67" s="58" t="s">
        <v>443</v>
      </c>
      <c r="D67" s="2"/>
      <c r="E67" s="2"/>
      <c r="F67" s="3"/>
      <c r="G67" s="57">
        <v>163.19999999999999</v>
      </c>
      <c r="H67" s="10"/>
      <c r="I67" s="10">
        <f t="shared" si="3"/>
        <v>163.19999999999999</v>
      </c>
      <c r="J67" s="2"/>
      <c r="K67" s="2"/>
      <c r="L67" s="2"/>
    </row>
    <row r="68" spans="1:17" ht="25.5">
      <c r="A68" s="18" t="s">
        <v>491</v>
      </c>
      <c r="B68" s="2" t="s">
        <v>120</v>
      </c>
      <c r="C68" s="58" t="s">
        <v>453</v>
      </c>
      <c r="D68" s="2"/>
      <c r="E68" s="2"/>
      <c r="F68" s="3"/>
      <c r="G68" s="57">
        <v>2196</v>
      </c>
      <c r="H68" s="10"/>
      <c r="I68" s="10">
        <f t="shared" si="3"/>
        <v>2196</v>
      </c>
      <c r="J68" s="2"/>
      <c r="K68" s="2"/>
      <c r="L68" s="2"/>
    </row>
    <row r="69" spans="1:17" ht="25.5">
      <c r="A69" s="18" t="s">
        <v>492</v>
      </c>
      <c r="B69" s="2" t="s">
        <v>120</v>
      </c>
      <c r="C69" s="58" t="s">
        <v>454</v>
      </c>
      <c r="D69" s="2"/>
      <c r="E69" s="2"/>
      <c r="F69" s="3"/>
      <c r="G69" s="57">
        <v>2782.44</v>
      </c>
      <c r="H69" s="10"/>
      <c r="I69" s="10">
        <f t="shared" si="3"/>
        <v>2782.44</v>
      </c>
      <c r="J69" s="2"/>
      <c r="K69" s="2"/>
      <c r="L69" s="2"/>
    </row>
    <row r="70" spans="1:17" ht="25.5">
      <c r="A70" s="18" t="s">
        <v>493</v>
      </c>
      <c r="B70" s="2" t="s">
        <v>120</v>
      </c>
      <c r="C70" s="58" t="s">
        <v>455</v>
      </c>
      <c r="D70" s="2"/>
      <c r="E70" s="2"/>
      <c r="F70" s="3"/>
      <c r="G70" s="57">
        <v>1820.7</v>
      </c>
      <c r="H70" s="10"/>
      <c r="I70" s="10">
        <f t="shared" si="3"/>
        <v>1820.7</v>
      </c>
      <c r="J70" s="2"/>
      <c r="K70" s="2"/>
      <c r="L70" s="2"/>
    </row>
    <row r="71" spans="1:17" ht="25.5">
      <c r="A71" s="18" t="s">
        <v>494</v>
      </c>
      <c r="B71" s="2" t="s">
        <v>120</v>
      </c>
      <c r="C71" s="58" t="s">
        <v>483</v>
      </c>
      <c r="D71" s="2"/>
      <c r="E71" s="2"/>
      <c r="F71" s="3"/>
      <c r="G71" s="57">
        <v>1680.57</v>
      </c>
      <c r="H71" s="10"/>
      <c r="I71" s="10">
        <f t="shared" si="3"/>
        <v>1680.57</v>
      </c>
      <c r="J71" s="2"/>
      <c r="K71" s="2"/>
      <c r="L71" s="2"/>
    </row>
    <row r="72" spans="1:17" ht="25.5">
      <c r="A72" s="18" t="s">
        <v>495</v>
      </c>
      <c r="B72" s="2" t="s">
        <v>120</v>
      </c>
      <c r="C72" s="58" t="s">
        <v>476</v>
      </c>
      <c r="D72" s="2"/>
      <c r="E72" s="2"/>
      <c r="F72" s="3"/>
      <c r="G72" s="57">
        <v>925.14</v>
      </c>
      <c r="H72" s="10"/>
      <c r="I72" s="10">
        <f t="shared" si="3"/>
        <v>925.14</v>
      </c>
      <c r="J72" s="2"/>
      <c r="K72" s="2"/>
      <c r="L72" s="2"/>
    </row>
    <row r="73" spans="1:17" ht="25.5">
      <c r="A73" s="18" t="s">
        <v>496</v>
      </c>
      <c r="B73" s="2" t="s">
        <v>120</v>
      </c>
      <c r="C73" s="58" t="s">
        <v>477</v>
      </c>
      <c r="D73" s="2"/>
      <c r="E73" s="2"/>
      <c r="F73" s="3"/>
      <c r="G73" s="57">
        <v>2127.44</v>
      </c>
      <c r="H73" s="10"/>
      <c r="I73" s="10">
        <f t="shared" si="3"/>
        <v>2127.44</v>
      </c>
      <c r="J73" s="2"/>
      <c r="K73" s="2"/>
      <c r="L73" s="2"/>
    </row>
    <row r="74" spans="1:17" ht="25.5">
      <c r="A74" s="18" t="s">
        <v>497</v>
      </c>
      <c r="B74" s="2" t="s">
        <v>120</v>
      </c>
      <c r="C74" s="58" t="s">
        <v>478</v>
      </c>
      <c r="D74" s="2"/>
      <c r="E74" s="2"/>
      <c r="F74" s="3"/>
      <c r="G74" s="57">
        <v>2758.64</v>
      </c>
      <c r="H74" s="10"/>
      <c r="I74" s="10">
        <f t="shared" si="3"/>
        <v>2758.64</v>
      </c>
      <c r="J74" s="2"/>
      <c r="K74" s="2"/>
      <c r="L74" s="2"/>
    </row>
    <row r="75" spans="1:17" ht="25.5">
      <c r="A75" s="18" t="s">
        <v>498</v>
      </c>
      <c r="B75" s="2" t="s">
        <v>120</v>
      </c>
      <c r="C75" s="58" t="s">
        <v>444</v>
      </c>
      <c r="D75" s="2"/>
      <c r="E75" s="2"/>
      <c r="F75" s="3"/>
      <c r="G75" s="57">
        <v>990</v>
      </c>
      <c r="H75" s="10"/>
      <c r="I75" s="10">
        <f t="shared" si="3"/>
        <v>990</v>
      </c>
      <c r="J75" s="2"/>
      <c r="K75" s="2"/>
      <c r="L75" s="2"/>
    </row>
    <row r="76" spans="1:17" ht="25.5">
      <c r="A76" s="18" t="s">
        <v>499</v>
      </c>
      <c r="B76" s="2" t="s">
        <v>120</v>
      </c>
      <c r="C76" s="58" t="s">
        <v>446</v>
      </c>
      <c r="D76" s="2"/>
      <c r="E76" s="2"/>
      <c r="F76" s="3"/>
      <c r="G76" s="57">
        <v>1570</v>
      </c>
      <c r="H76" s="10"/>
      <c r="I76" s="10">
        <f t="shared" si="3"/>
        <v>1570</v>
      </c>
      <c r="J76" s="2"/>
      <c r="K76" s="2"/>
      <c r="L76" s="2"/>
    </row>
    <row r="77" spans="1:17" ht="25.5">
      <c r="A77" s="18" t="s">
        <v>500</v>
      </c>
      <c r="B77" s="2" t="s">
        <v>120</v>
      </c>
      <c r="C77" s="58" t="s">
        <v>446</v>
      </c>
      <c r="D77" s="2"/>
      <c r="E77" s="2"/>
      <c r="F77" s="3"/>
      <c r="G77" s="57">
        <v>1570</v>
      </c>
      <c r="H77" s="10"/>
      <c r="I77" s="10">
        <f t="shared" si="3"/>
        <v>1570</v>
      </c>
      <c r="J77" s="2"/>
      <c r="K77" s="2"/>
      <c r="L77" s="2"/>
    </row>
    <row r="78" spans="1:17" ht="25.5">
      <c r="A78" s="18" t="s">
        <v>501</v>
      </c>
      <c r="B78" s="2" t="s">
        <v>120</v>
      </c>
      <c r="C78" s="58" t="s">
        <v>445</v>
      </c>
      <c r="D78" s="2"/>
      <c r="E78" s="2"/>
      <c r="F78" s="3"/>
      <c r="G78" s="57">
        <v>812.2</v>
      </c>
      <c r="H78" s="10"/>
      <c r="I78" s="10">
        <f t="shared" si="3"/>
        <v>812.2</v>
      </c>
      <c r="J78" s="2"/>
      <c r="K78" s="2"/>
      <c r="L78" s="2"/>
    </row>
    <row r="79" spans="1:17" ht="25.5">
      <c r="A79" s="18" t="s">
        <v>502</v>
      </c>
      <c r="B79" s="2" t="s">
        <v>120</v>
      </c>
      <c r="C79" s="58" t="s">
        <v>479</v>
      </c>
      <c r="D79" s="2"/>
      <c r="E79" s="2"/>
      <c r="F79" s="3"/>
      <c r="G79" s="57">
        <v>2079</v>
      </c>
      <c r="H79" s="10"/>
      <c r="I79" s="10">
        <f t="shared" si="3"/>
        <v>2079</v>
      </c>
      <c r="J79" s="2"/>
      <c r="K79" s="2"/>
      <c r="L79" s="2"/>
    </row>
    <row r="80" spans="1:17" ht="25.5">
      <c r="A80" s="18" t="s">
        <v>503</v>
      </c>
      <c r="B80" s="2" t="s">
        <v>120</v>
      </c>
      <c r="C80" s="58" t="s">
        <v>447</v>
      </c>
      <c r="D80" s="2"/>
      <c r="E80" s="2"/>
      <c r="F80" s="3"/>
      <c r="G80" s="57">
        <v>1110</v>
      </c>
      <c r="H80" s="10"/>
      <c r="I80" s="10">
        <f t="shared" si="3"/>
        <v>1110</v>
      </c>
      <c r="J80" s="2"/>
      <c r="K80" s="2"/>
      <c r="L80" s="2"/>
    </row>
    <row r="81" spans="1:12" ht="25.5">
      <c r="A81" s="18" t="s">
        <v>504</v>
      </c>
      <c r="B81" s="2" t="s">
        <v>120</v>
      </c>
      <c r="C81" s="58" t="s">
        <v>448</v>
      </c>
      <c r="D81" s="2"/>
      <c r="E81" s="2"/>
      <c r="F81" s="3"/>
      <c r="G81" s="57">
        <v>1235</v>
      </c>
      <c r="H81" s="10"/>
      <c r="I81" s="10">
        <f t="shared" si="3"/>
        <v>1235</v>
      </c>
      <c r="J81" s="2"/>
      <c r="K81" s="2"/>
      <c r="L81" s="2"/>
    </row>
    <row r="82" spans="1:12" ht="25.5">
      <c r="A82" s="18" t="s">
        <v>505</v>
      </c>
      <c r="B82" s="2" t="s">
        <v>120</v>
      </c>
      <c r="C82" s="58" t="s">
        <v>449</v>
      </c>
      <c r="D82" s="2"/>
      <c r="E82" s="2"/>
      <c r="F82" s="3"/>
      <c r="G82" s="57">
        <v>1235</v>
      </c>
      <c r="H82" s="10"/>
      <c r="I82" s="10">
        <f t="shared" si="3"/>
        <v>1235</v>
      </c>
      <c r="J82" s="2"/>
      <c r="K82" s="2"/>
      <c r="L82" s="2"/>
    </row>
    <row r="83" spans="1:12" ht="25.5">
      <c r="A83" s="18" t="s">
        <v>506</v>
      </c>
      <c r="B83" s="2" t="s">
        <v>120</v>
      </c>
      <c r="C83" s="58" t="s">
        <v>456</v>
      </c>
      <c r="D83" s="2"/>
      <c r="E83" s="2"/>
      <c r="F83" s="3"/>
      <c r="G83" s="57">
        <v>1703.83</v>
      </c>
      <c r="H83" s="10"/>
      <c r="I83" s="10">
        <f t="shared" si="3"/>
        <v>1703.83</v>
      </c>
      <c r="J83" s="2"/>
      <c r="K83" s="2"/>
      <c r="L83" s="2"/>
    </row>
    <row r="84" spans="1:12" ht="25.5">
      <c r="A84" s="18" t="s">
        <v>507</v>
      </c>
      <c r="B84" s="2" t="s">
        <v>120</v>
      </c>
      <c r="C84" s="58" t="s">
        <v>437</v>
      </c>
      <c r="D84" s="2"/>
      <c r="E84" s="2"/>
      <c r="F84" s="3"/>
      <c r="G84" s="57">
        <v>1000</v>
      </c>
      <c r="H84" s="10"/>
      <c r="I84" s="10">
        <f t="shared" si="3"/>
        <v>1000</v>
      </c>
      <c r="J84" s="2"/>
      <c r="K84" s="2"/>
      <c r="L84" s="2"/>
    </row>
    <row r="85" spans="1:12" ht="25.5">
      <c r="A85" s="18" t="s">
        <v>508</v>
      </c>
      <c r="B85" s="2" t="s">
        <v>120</v>
      </c>
      <c r="C85" s="58" t="s">
        <v>457</v>
      </c>
      <c r="D85" s="2"/>
      <c r="E85" s="2"/>
      <c r="F85" s="3"/>
      <c r="G85" s="57">
        <v>2142</v>
      </c>
      <c r="H85" s="10"/>
      <c r="I85" s="10">
        <f t="shared" si="3"/>
        <v>2142</v>
      </c>
      <c r="J85" s="2"/>
      <c r="K85" s="2"/>
      <c r="L85" s="2"/>
    </row>
    <row r="86" spans="1:12" ht="25.5">
      <c r="A86" s="18" t="s">
        <v>509</v>
      </c>
      <c r="B86" s="2" t="s">
        <v>120</v>
      </c>
      <c r="C86" s="58" t="s">
        <v>30</v>
      </c>
      <c r="D86" s="2"/>
      <c r="E86" s="2"/>
      <c r="F86" s="3"/>
      <c r="G86" s="57">
        <v>3000</v>
      </c>
      <c r="H86" s="10"/>
      <c r="I86" s="10">
        <f t="shared" si="3"/>
        <v>3000</v>
      </c>
      <c r="J86" s="2"/>
      <c r="K86" s="2"/>
      <c r="L86" s="2"/>
    </row>
    <row r="87" spans="1:12" ht="25.5">
      <c r="A87" s="18" t="s">
        <v>510</v>
      </c>
      <c r="B87" s="2" t="s">
        <v>120</v>
      </c>
      <c r="C87" s="58" t="s">
        <v>450</v>
      </c>
      <c r="D87" s="2"/>
      <c r="E87" s="2"/>
      <c r="F87" s="3"/>
      <c r="G87" s="57">
        <v>327.02999999999997</v>
      </c>
      <c r="H87" s="10"/>
      <c r="I87" s="10">
        <f t="shared" si="3"/>
        <v>327.02999999999997</v>
      </c>
      <c r="J87" s="2"/>
      <c r="K87" s="2"/>
      <c r="L87" s="2"/>
    </row>
    <row r="88" spans="1:12" ht="25.5">
      <c r="A88" s="18" t="s">
        <v>511</v>
      </c>
      <c r="B88" s="2" t="s">
        <v>120</v>
      </c>
      <c r="C88" s="58" t="s">
        <v>463</v>
      </c>
      <c r="D88" s="2"/>
      <c r="E88" s="2"/>
      <c r="F88" s="3"/>
      <c r="G88" s="57">
        <v>77</v>
      </c>
      <c r="H88" s="10"/>
      <c r="I88" s="10">
        <f t="shared" ref="I88:I123" si="4">G88-H88</f>
        <v>77</v>
      </c>
      <c r="J88" s="2"/>
      <c r="K88" s="2"/>
      <c r="L88" s="2"/>
    </row>
    <row r="89" spans="1:12" ht="25.5">
      <c r="A89" s="18" t="s">
        <v>512</v>
      </c>
      <c r="B89" s="2" t="s">
        <v>120</v>
      </c>
      <c r="C89" s="58" t="s">
        <v>464</v>
      </c>
      <c r="D89" s="2"/>
      <c r="E89" s="2"/>
      <c r="F89" s="3"/>
      <c r="G89" s="57">
        <v>54</v>
      </c>
      <c r="H89" s="10"/>
      <c r="I89" s="10">
        <f t="shared" si="4"/>
        <v>54</v>
      </c>
      <c r="J89" s="2"/>
      <c r="K89" s="2"/>
      <c r="L89" s="2"/>
    </row>
    <row r="90" spans="1:12" ht="25.5">
      <c r="A90" s="18" t="s">
        <v>513</v>
      </c>
      <c r="B90" s="2" t="s">
        <v>120</v>
      </c>
      <c r="C90" s="58" t="s">
        <v>465</v>
      </c>
      <c r="D90" s="2"/>
      <c r="E90" s="2"/>
      <c r="F90" s="3"/>
      <c r="G90" s="57">
        <v>58</v>
      </c>
      <c r="H90" s="10"/>
      <c r="I90" s="10">
        <f t="shared" si="4"/>
        <v>58</v>
      </c>
      <c r="J90" s="2"/>
      <c r="K90" s="2"/>
      <c r="L90" s="2"/>
    </row>
    <row r="91" spans="1:12" ht="25.5">
      <c r="A91" s="18" t="s">
        <v>514</v>
      </c>
      <c r="B91" s="2" t="s">
        <v>120</v>
      </c>
      <c r="C91" s="58" t="s">
        <v>466</v>
      </c>
      <c r="D91" s="2"/>
      <c r="E91" s="2"/>
      <c r="F91" s="3"/>
      <c r="G91" s="57">
        <v>66</v>
      </c>
      <c r="H91" s="10"/>
      <c r="I91" s="10">
        <f t="shared" si="4"/>
        <v>66</v>
      </c>
      <c r="J91" s="2"/>
      <c r="K91" s="2"/>
      <c r="L91" s="2"/>
    </row>
    <row r="92" spans="1:12" ht="25.5">
      <c r="A92" s="18" t="s">
        <v>515</v>
      </c>
      <c r="B92" s="2" t="s">
        <v>120</v>
      </c>
      <c r="C92" s="58" t="s">
        <v>467</v>
      </c>
      <c r="D92" s="2"/>
      <c r="E92" s="2"/>
      <c r="F92" s="3"/>
      <c r="G92" s="57">
        <v>1530</v>
      </c>
      <c r="H92" s="10"/>
      <c r="I92" s="10">
        <f t="shared" si="4"/>
        <v>1530</v>
      </c>
      <c r="J92" s="2"/>
      <c r="K92" s="2"/>
      <c r="L92" s="2"/>
    </row>
    <row r="93" spans="1:12" ht="25.5">
      <c r="A93" s="18" t="s">
        <v>516</v>
      </c>
      <c r="B93" s="2" t="s">
        <v>120</v>
      </c>
      <c r="C93" s="58" t="s">
        <v>468</v>
      </c>
      <c r="D93" s="2"/>
      <c r="E93" s="2"/>
      <c r="F93" s="3"/>
      <c r="G93" s="57">
        <v>608</v>
      </c>
      <c r="H93" s="10"/>
      <c r="I93" s="10">
        <f t="shared" si="4"/>
        <v>608</v>
      </c>
      <c r="J93" s="2"/>
      <c r="K93" s="2"/>
      <c r="L93" s="2"/>
    </row>
    <row r="94" spans="1:12" ht="25.5">
      <c r="A94" s="18" t="s">
        <v>517</v>
      </c>
      <c r="B94" s="2" t="s">
        <v>120</v>
      </c>
      <c r="C94" s="58" t="s">
        <v>469</v>
      </c>
      <c r="D94" s="2"/>
      <c r="E94" s="2"/>
      <c r="F94" s="3"/>
      <c r="G94" s="57">
        <v>107</v>
      </c>
      <c r="H94" s="10"/>
      <c r="I94" s="10">
        <f t="shared" si="4"/>
        <v>107</v>
      </c>
      <c r="J94" s="2"/>
      <c r="K94" s="2"/>
      <c r="L94" s="2"/>
    </row>
    <row r="95" spans="1:12" ht="25.5">
      <c r="A95" s="18" t="s">
        <v>518</v>
      </c>
      <c r="B95" s="2" t="s">
        <v>120</v>
      </c>
      <c r="C95" s="58" t="s">
        <v>470</v>
      </c>
      <c r="D95" s="2"/>
      <c r="E95" s="2"/>
      <c r="F95" s="3"/>
      <c r="G95" s="57">
        <v>66.13</v>
      </c>
      <c r="H95" s="10"/>
      <c r="I95" s="10">
        <f t="shared" si="4"/>
        <v>66.13</v>
      </c>
      <c r="J95" s="2"/>
      <c r="K95" s="2"/>
      <c r="L95" s="2"/>
    </row>
    <row r="96" spans="1:12" ht="25.5">
      <c r="A96" s="18" t="s">
        <v>519</v>
      </c>
      <c r="B96" s="2" t="s">
        <v>120</v>
      </c>
      <c r="C96" s="58" t="s">
        <v>471</v>
      </c>
      <c r="D96" s="2"/>
      <c r="E96" s="2"/>
      <c r="F96" s="3"/>
      <c r="G96" s="57">
        <v>62</v>
      </c>
      <c r="H96" s="10"/>
      <c r="I96" s="10">
        <f t="shared" si="4"/>
        <v>62</v>
      </c>
      <c r="J96" s="2"/>
      <c r="K96" s="2"/>
      <c r="L96" s="2"/>
    </row>
    <row r="97" spans="1:12" ht="25.5">
      <c r="A97" s="18" t="s">
        <v>520</v>
      </c>
      <c r="B97" s="2" t="s">
        <v>120</v>
      </c>
      <c r="C97" s="58" t="s">
        <v>472</v>
      </c>
      <c r="D97" s="2"/>
      <c r="E97" s="2"/>
      <c r="F97" s="3"/>
      <c r="G97" s="57">
        <v>66</v>
      </c>
      <c r="H97" s="10"/>
      <c r="I97" s="10">
        <f t="shared" si="4"/>
        <v>66</v>
      </c>
      <c r="J97" s="2"/>
      <c r="K97" s="2"/>
      <c r="L97" s="2"/>
    </row>
    <row r="98" spans="1:12" ht="25.5">
      <c r="A98" s="18" t="s">
        <v>521</v>
      </c>
      <c r="B98" s="2" t="s">
        <v>120</v>
      </c>
      <c r="C98" s="58" t="s">
        <v>473</v>
      </c>
      <c r="D98" s="2"/>
      <c r="E98" s="2"/>
      <c r="F98" s="3"/>
      <c r="G98" s="57">
        <v>72</v>
      </c>
      <c r="H98" s="10"/>
      <c r="I98" s="10">
        <f t="shared" si="4"/>
        <v>72</v>
      </c>
      <c r="J98" s="2"/>
      <c r="K98" s="2"/>
      <c r="L98" s="2"/>
    </row>
    <row r="99" spans="1:12" ht="25.5">
      <c r="A99" s="18" t="s">
        <v>522</v>
      </c>
      <c r="B99" s="2" t="s">
        <v>120</v>
      </c>
      <c r="C99" s="58" t="s">
        <v>474</v>
      </c>
      <c r="D99" s="2"/>
      <c r="E99" s="2"/>
      <c r="F99" s="3"/>
      <c r="G99" s="57">
        <v>66</v>
      </c>
      <c r="H99" s="10"/>
      <c r="I99" s="10">
        <f t="shared" si="4"/>
        <v>66</v>
      </c>
      <c r="J99" s="2"/>
      <c r="K99" s="2"/>
      <c r="L99" s="2"/>
    </row>
    <row r="100" spans="1:12" ht="25.5">
      <c r="A100" s="18" t="s">
        <v>523</v>
      </c>
      <c r="B100" s="2" t="s">
        <v>120</v>
      </c>
      <c r="C100" s="58" t="s">
        <v>475</v>
      </c>
      <c r="D100" s="2"/>
      <c r="E100" s="2"/>
      <c r="F100" s="3"/>
      <c r="G100" s="57">
        <v>1315</v>
      </c>
      <c r="H100" s="10"/>
      <c r="I100" s="10">
        <f>G100-H100</f>
        <v>1315</v>
      </c>
      <c r="J100" s="2"/>
      <c r="K100" s="2"/>
      <c r="L100" s="2"/>
    </row>
    <row r="101" spans="1:12" ht="25.5">
      <c r="A101" s="18" t="s">
        <v>567</v>
      </c>
      <c r="B101" s="2" t="s">
        <v>120</v>
      </c>
      <c r="C101" s="58" t="s">
        <v>576</v>
      </c>
      <c r="D101" s="2"/>
      <c r="E101" s="2"/>
      <c r="F101" s="3"/>
      <c r="G101" s="57">
        <v>3200</v>
      </c>
      <c r="H101" s="10"/>
      <c r="I101" s="10">
        <f>G101-H101</f>
        <v>3200</v>
      </c>
      <c r="J101" s="2"/>
      <c r="K101" s="2"/>
      <c r="L101" s="2"/>
    </row>
    <row r="102" spans="1:12" ht="25.5">
      <c r="A102" s="18" t="s">
        <v>568</v>
      </c>
      <c r="B102" s="2" t="s">
        <v>120</v>
      </c>
      <c r="C102" s="58" t="s">
        <v>572</v>
      </c>
      <c r="D102" s="2"/>
      <c r="E102" s="2"/>
      <c r="F102" s="3"/>
      <c r="G102" s="57">
        <v>799.43</v>
      </c>
      <c r="H102" s="10"/>
      <c r="I102" s="10">
        <f>G102-H102</f>
        <v>799.43</v>
      </c>
      <c r="J102" s="2"/>
      <c r="K102" s="2"/>
      <c r="L102" s="2"/>
    </row>
    <row r="103" spans="1:12" ht="25.5">
      <c r="A103" s="18" t="s">
        <v>569</v>
      </c>
      <c r="B103" s="2" t="s">
        <v>120</v>
      </c>
      <c r="C103" s="58" t="s">
        <v>575</v>
      </c>
      <c r="D103" s="2"/>
      <c r="E103" s="2"/>
      <c r="F103" s="3"/>
      <c r="G103" s="57">
        <v>5600</v>
      </c>
      <c r="H103" s="10"/>
      <c r="I103" s="10">
        <f>G103-H103</f>
        <v>5600</v>
      </c>
      <c r="J103" s="2"/>
      <c r="K103" s="2"/>
      <c r="L103" s="2"/>
    </row>
    <row r="104" spans="1:12" ht="25.5">
      <c r="A104" s="18" t="s">
        <v>570</v>
      </c>
      <c r="B104" s="2" t="s">
        <v>120</v>
      </c>
      <c r="C104" s="58" t="s">
        <v>574</v>
      </c>
      <c r="D104" s="2"/>
      <c r="E104" s="2"/>
      <c r="F104" s="3"/>
      <c r="G104" s="57">
        <v>2400</v>
      </c>
      <c r="H104" s="10"/>
      <c r="I104" s="10">
        <f>G104-H104</f>
        <v>2400</v>
      </c>
      <c r="J104" s="2"/>
      <c r="K104" s="2"/>
      <c r="L104" s="2"/>
    </row>
    <row r="105" spans="1:12" ht="25.5">
      <c r="A105" s="18" t="s">
        <v>571</v>
      </c>
      <c r="B105" s="2" t="s">
        <v>120</v>
      </c>
      <c r="C105" s="58" t="s">
        <v>573</v>
      </c>
      <c r="D105" s="2"/>
      <c r="E105" s="2"/>
      <c r="F105" s="3"/>
      <c r="G105" s="57">
        <v>3750</v>
      </c>
      <c r="H105" s="10"/>
      <c r="I105" s="10">
        <f t="shared" si="4"/>
        <v>3750</v>
      </c>
      <c r="J105" s="2"/>
      <c r="K105" s="2"/>
      <c r="L105" s="2"/>
    </row>
    <row r="106" spans="1:12" ht="38.25">
      <c r="A106" s="18" t="s">
        <v>617</v>
      </c>
      <c r="B106" s="2" t="s">
        <v>120</v>
      </c>
      <c r="C106" s="58" t="s">
        <v>616</v>
      </c>
      <c r="D106" s="2"/>
      <c r="E106" s="2"/>
      <c r="F106" s="72">
        <v>2019</v>
      </c>
      <c r="G106" s="57">
        <v>2400</v>
      </c>
      <c r="H106" s="10"/>
      <c r="I106" s="10">
        <f t="shared" si="4"/>
        <v>2400</v>
      </c>
      <c r="J106" s="2"/>
      <c r="K106" s="2"/>
      <c r="L106" s="2"/>
    </row>
    <row r="107" spans="1:12" ht="25.5">
      <c r="A107" s="18" t="s">
        <v>622</v>
      </c>
      <c r="B107" s="2" t="s">
        <v>120</v>
      </c>
      <c r="C107" s="58" t="s">
        <v>618</v>
      </c>
      <c r="D107" s="2"/>
      <c r="E107" s="2"/>
      <c r="F107" s="3"/>
      <c r="G107" s="57">
        <v>8000</v>
      </c>
      <c r="H107" s="10"/>
      <c r="I107" s="10">
        <f t="shared" si="4"/>
        <v>8000</v>
      </c>
      <c r="J107" s="2"/>
      <c r="K107" s="2"/>
      <c r="L107" s="2"/>
    </row>
    <row r="108" spans="1:12" ht="25.5">
      <c r="A108" s="18" t="s">
        <v>623</v>
      </c>
      <c r="B108" s="2" t="s">
        <v>120</v>
      </c>
      <c r="C108" s="58" t="s">
        <v>741</v>
      </c>
      <c r="D108" s="2"/>
      <c r="E108" s="2"/>
      <c r="F108" s="3">
        <v>2020</v>
      </c>
      <c r="G108" s="57">
        <v>40</v>
      </c>
      <c r="H108" s="10"/>
      <c r="I108" s="10">
        <f t="shared" si="4"/>
        <v>40</v>
      </c>
      <c r="J108" s="2"/>
      <c r="K108" s="2"/>
      <c r="L108" s="2"/>
    </row>
    <row r="109" spans="1:12" ht="25.5">
      <c r="A109" s="18" t="s">
        <v>668</v>
      </c>
      <c r="B109" s="2" t="s">
        <v>120</v>
      </c>
      <c r="C109" s="58" t="s">
        <v>669</v>
      </c>
      <c r="D109" s="2"/>
      <c r="E109" s="2"/>
      <c r="F109" s="72">
        <v>2021</v>
      </c>
      <c r="G109" s="57">
        <v>8000</v>
      </c>
      <c r="H109" s="10"/>
      <c r="I109" s="10">
        <f t="shared" si="4"/>
        <v>8000</v>
      </c>
      <c r="J109" s="2"/>
      <c r="K109" s="2"/>
      <c r="L109" s="85"/>
    </row>
    <row r="110" spans="1:12" ht="25.5">
      <c r="A110" s="18" t="s">
        <v>676</v>
      </c>
      <c r="B110" s="2" t="s">
        <v>120</v>
      </c>
      <c r="C110" s="58" t="s">
        <v>711</v>
      </c>
      <c r="D110" s="2"/>
      <c r="E110" s="2"/>
      <c r="F110" s="72">
        <v>2023</v>
      </c>
      <c r="G110" s="57">
        <v>305.26</v>
      </c>
      <c r="H110" s="10"/>
      <c r="I110" s="10">
        <f t="shared" si="4"/>
        <v>305.26</v>
      </c>
      <c r="J110" s="2"/>
      <c r="K110" s="2"/>
      <c r="L110" s="85"/>
    </row>
    <row r="111" spans="1:12" ht="15" customHeight="1">
      <c r="A111" s="18" t="s">
        <v>677</v>
      </c>
      <c r="B111" s="2" t="s">
        <v>120</v>
      </c>
      <c r="C111" s="58" t="s">
        <v>712</v>
      </c>
      <c r="D111" s="2"/>
      <c r="E111" s="2"/>
      <c r="F111" s="72"/>
      <c r="G111" s="57">
        <v>369.47</v>
      </c>
      <c r="H111" s="10"/>
      <c r="I111" s="10">
        <f t="shared" si="4"/>
        <v>369.47</v>
      </c>
      <c r="J111" s="2"/>
      <c r="K111" s="2"/>
      <c r="L111" s="85"/>
    </row>
    <row r="112" spans="1:12" ht="26.25" customHeight="1">
      <c r="A112" s="18" t="s">
        <v>678</v>
      </c>
      <c r="B112" s="2" t="s">
        <v>120</v>
      </c>
      <c r="C112" s="58" t="s">
        <v>715</v>
      </c>
      <c r="D112" s="2"/>
      <c r="E112" s="2"/>
      <c r="F112" s="72"/>
      <c r="G112" s="57">
        <v>108.89</v>
      </c>
      <c r="H112" s="10"/>
      <c r="I112" s="10">
        <f t="shared" si="4"/>
        <v>108.89</v>
      </c>
      <c r="J112" s="2"/>
      <c r="K112" s="2"/>
      <c r="L112" s="85"/>
    </row>
    <row r="113" spans="1:12" ht="25.5">
      <c r="A113" s="18" t="s">
        <v>681</v>
      </c>
      <c r="B113" s="2" t="s">
        <v>120</v>
      </c>
      <c r="C113" s="58" t="s">
        <v>716</v>
      </c>
      <c r="D113" s="2"/>
      <c r="E113" s="2"/>
      <c r="F113" s="72"/>
      <c r="G113" s="57">
        <v>363.89</v>
      </c>
      <c r="H113" s="10"/>
      <c r="I113" s="10">
        <f t="shared" si="4"/>
        <v>363.89</v>
      </c>
      <c r="J113" s="2"/>
      <c r="K113" s="2"/>
      <c r="L113" s="85"/>
    </row>
    <row r="114" spans="1:12" ht="25.5">
      <c r="A114" s="18" t="s">
        <v>727</v>
      </c>
      <c r="B114" s="2" t="s">
        <v>120</v>
      </c>
      <c r="C114" s="58" t="s">
        <v>717</v>
      </c>
      <c r="D114" s="2"/>
      <c r="E114" s="2"/>
      <c r="F114" s="72"/>
      <c r="G114" s="57">
        <v>347.14</v>
      </c>
      <c r="H114" s="10"/>
      <c r="I114" s="10">
        <f t="shared" si="4"/>
        <v>347.14</v>
      </c>
      <c r="J114" s="2"/>
      <c r="K114" s="2"/>
      <c r="L114" s="85"/>
    </row>
    <row r="115" spans="1:12" ht="25.5">
      <c r="A115" s="18" t="s">
        <v>728</v>
      </c>
      <c r="B115" s="2" t="s">
        <v>120</v>
      </c>
      <c r="C115" s="58" t="s">
        <v>718</v>
      </c>
      <c r="D115" s="2"/>
      <c r="E115" s="2"/>
      <c r="F115" s="72"/>
      <c r="G115" s="57">
        <v>239.18</v>
      </c>
      <c r="H115" s="10"/>
      <c r="I115" s="10">
        <f t="shared" si="4"/>
        <v>239.18</v>
      </c>
      <c r="J115" s="2"/>
      <c r="K115" s="2"/>
      <c r="L115" s="85"/>
    </row>
    <row r="116" spans="1:12" ht="25.5">
      <c r="A116" s="18" t="s">
        <v>729</v>
      </c>
      <c r="B116" s="2" t="s">
        <v>120</v>
      </c>
      <c r="C116" s="58" t="s">
        <v>719</v>
      </c>
      <c r="D116" s="2"/>
      <c r="E116" s="2"/>
      <c r="F116" s="72"/>
      <c r="G116" s="57">
        <v>222.43</v>
      </c>
      <c r="H116" s="10"/>
      <c r="I116" s="10">
        <f t="shared" si="4"/>
        <v>222.43</v>
      </c>
      <c r="J116" s="2"/>
      <c r="K116" s="2"/>
      <c r="L116" s="85"/>
    </row>
    <row r="117" spans="1:12" ht="25.5">
      <c r="A117" s="18" t="s">
        <v>730</v>
      </c>
      <c r="B117" s="2" t="s">
        <v>120</v>
      </c>
      <c r="C117" s="58" t="s">
        <v>720</v>
      </c>
      <c r="D117" s="2"/>
      <c r="E117" s="2"/>
      <c r="F117" s="72"/>
      <c r="G117" s="57">
        <v>345.28</v>
      </c>
      <c r="H117" s="10"/>
      <c r="I117" s="10">
        <f t="shared" si="4"/>
        <v>345.28</v>
      </c>
      <c r="J117" s="2"/>
      <c r="K117" s="2"/>
      <c r="L117" s="85"/>
    </row>
    <row r="118" spans="1:12" ht="25.5">
      <c r="A118" s="18" t="s">
        <v>731</v>
      </c>
      <c r="B118" s="2" t="s">
        <v>120</v>
      </c>
      <c r="C118" s="58" t="s">
        <v>721</v>
      </c>
      <c r="D118" s="2"/>
      <c r="E118" s="2"/>
      <c r="F118" s="72"/>
      <c r="G118" s="57">
        <v>414.15</v>
      </c>
      <c r="H118" s="10"/>
      <c r="I118" s="10">
        <f t="shared" si="4"/>
        <v>414.15</v>
      </c>
      <c r="J118" s="2"/>
      <c r="K118" s="2"/>
      <c r="L118" s="85"/>
    </row>
    <row r="119" spans="1:12" ht="25.5">
      <c r="A119" s="18" t="s">
        <v>732</v>
      </c>
      <c r="B119" s="2" t="s">
        <v>120</v>
      </c>
      <c r="C119" s="58" t="s">
        <v>723</v>
      </c>
      <c r="D119" s="2"/>
      <c r="E119" s="2"/>
      <c r="F119" s="72"/>
      <c r="G119" s="57">
        <v>333.17</v>
      </c>
      <c r="H119" s="10"/>
      <c r="I119" s="10">
        <f t="shared" si="4"/>
        <v>333.17</v>
      </c>
      <c r="J119" s="2"/>
      <c r="K119" s="2"/>
      <c r="L119" s="85"/>
    </row>
    <row r="120" spans="1:12" ht="25.5">
      <c r="A120" s="18" t="s">
        <v>733</v>
      </c>
      <c r="B120" s="2" t="s">
        <v>120</v>
      </c>
      <c r="C120" s="58" t="s">
        <v>722</v>
      </c>
      <c r="D120" s="2"/>
      <c r="E120" s="2"/>
      <c r="F120" s="72"/>
      <c r="G120" s="57">
        <v>87.48</v>
      </c>
      <c r="H120" s="10"/>
      <c r="I120" s="10">
        <f t="shared" si="4"/>
        <v>87.48</v>
      </c>
      <c r="J120" s="2"/>
      <c r="K120" s="2"/>
      <c r="L120" s="85"/>
    </row>
    <row r="121" spans="1:12" ht="25.5">
      <c r="A121" s="18" t="s">
        <v>734</v>
      </c>
      <c r="B121" s="2" t="s">
        <v>120</v>
      </c>
      <c r="C121" s="58" t="s">
        <v>724</v>
      </c>
      <c r="D121" s="2"/>
      <c r="E121" s="2"/>
      <c r="F121" s="72"/>
      <c r="G121" s="57">
        <v>262.45</v>
      </c>
      <c r="H121" s="10"/>
      <c r="I121" s="10">
        <f t="shared" si="4"/>
        <v>262.45</v>
      </c>
      <c r="J121" s="2"/>
      <c r="K121" s="2"/>
      <c r="L121" s="85"/>
    </row>
    <row r="122" spans="1:12" ht="25.5">
      <c r="A122" s="18" t="s">
        <v>735</v>
      </c>
      <c r="B122" s="2" t="s">
        <v>120</v>
      </c>
      <c r="C122" s="58" t="s">
        <v>725</v>
      </c>
      <c r="D122" s="2"/>
      <c r="E122" s="2"/>
      <c r="F122" s="72"/>
      <c r="G122" s="57">
        <v>323.87</v>
      </c>
      <c r="H122" s="10"/>
      <c r="I122" s="10">
        <f t="shared" si="4"/>
        <v>323.87</v>
      </c>
      <c r="J122" s="2"/>
      <c r="K122" s="2"/>
      <c r="L122" s="85"/>
    </row>
    <row r="123" spans="1:12" ht="25.5">
      <c r="A123" s="18" t="s">
        <v>736</v>
      </c>
      <c r="B123" s="2" t="s">
        <v>120</v>
      </c>
      <c r="C123" s="58" t="s">
        <v>726</v>
      </c>
      <c r="D123" s="2"/>
      <c r="E123" s="2"/>
      <c r="F123" s="72"/>
      <c r="G123" s="57">
        <v>277.33999999999997</v>
      </c>
      <c r="H123" s="10"/>
      <c r="I123" s="10">
        <f t="shared" si="4"/>
        <v>277.33999999999997</v>
      </c>
      <c r="J123" s="2"/>
      <c r="K123" s="2"/>
      <c r="L123" s="85"/>
    </row>
    <row r="124" spans="1:12" ht="25.5">
      <c r="A124" s="18" t="s">
        <v>737</v>
      </c>
      <c r="B124" s="2" t="s">
        <v>120</v>
      </c>
      <c r="C124" s="58" t="s">
        <v>714</v>
      </c>
      <c r="D124" s="2"/>
      <c r="E124" s="2"/>
      <c r="F124" s="72"/>
      <c r="G124" s="57">
        <v>1120</v>
      </c>
      <c r="H124" s="10"/>
      <c r="I124" s="10">
        <v>1120</v>
      </c>
      <c r="J124" s="2"/>
      <c r="K124" s="2"/>
      <c r="L124" s="85"/>
    </row>
    <row r="125" spans="1:12" ht="26.25" customHeight="1">
      <c r="A125" s="18" t="s">
        <v>738</v>
      </c>
      <c r="B125" s="2" t="s">
        <v>120</v>
      </c>
      <c r="C125" s="58" t="s">
        <v>679</v>
      </c>
      <c r="D125" s="2"/>
      <c r="E125" s="2"/>
      <c r="F125" s="72"/>
      <c r="G125" s="57">
        <v>141</v>
      </c>
      <c r="H125" s="10"/>
      <c r="I125" s="10">
        <v>141</v>
      </c>
      <c r="J125" s="2"/>
      <c r="K125" s="2"/>
      <c r="L125" s="85"/>
    </row>
    <row r="126" spans="1:12" ht="25.5">
      <c r="A126" s="18" t="s">
        <v>739</v>
      </c>
      <c r="B126" s="2" t="s">
        <v>120</v>
      </c>
      <c r="C126" s="58" t="s">
        <v>680</v>
      </c>
      <c r="D126" s="2"/>
      <c r="E126" s="2"/>
      <c r="F126" s="72"/>
      <c r="G126" s="57">
        <v>410</v>
      </c>
      <c r="H126" s="10"/>
      <c r="I126" s="10">
        <v>410</v>
      </c>
      <c r="J126" s="2"/>
      <c r="K126" s="2"/>
      <c r="L126" s="85"/>
    </row>
    <row r="127" spans="1:12" ht="38.25">
      <c r="A127" s="18" t="s">
        <v>740</v>
      </c>
      <c r="B127" s="2" t="s">
        <v>120</v>
      </c>
      <c r="C127" s="101" t="s">
        <v>713</v>
      </c>
      <c r="D127" s="2"/>
      <c r="E127" s="2"/>
      <c r="F127" s="72"/>
      <c r="G127" s="57">
        <v>25000</v>
      </c>
      <c r="H127" s="57"/>
      <c r="I127" s="83">
        <f t="shared" ref="I127" si="5">G127-H127</f>
        <v>25000</v>
      </c>
      <c r="J127" s="2"/>
      <c r="K127" s="2"/>
      <c r="L127" s="2"/>
    </row>
    <row r="128" spans="1:12" s="41" customFormat="1">
      <c r="A128" s="30" t="s">
        <v>401</v>
      </c>
      <c r="B128" s="42"/>
      <c r="C128" s="59"/>
      <c r="D128" s="42"/>
      <c r="E128" s="42"/>
      <c r="F128" s="51"/>
      <c r="G128" s="49">
        <f>SUM(G49:G127)</f>
        <v>124422.16999999994</v>
      </c>
      <c r="H128" s="49">
        <f>SUM(H49:H105)</f>
        <v>0</v>
      </c>
      <c r="I128" s="49">
        <f>SUM(I49:I127)</f>
        <v>124422.16999999994</v>
      </c>
      <c r="J128" s="42"/>
      <c r="K128" s="42"/>
      <c r="L128" s="45"/>
    </row>
    <row r="130" spans="1:17" s="7" customFormat="1" ht="20.25" customHeight="1">
      <c r="A130" s="38" t="s">
        <v>577</v>
      </c>
      <c r="B130" s="19"/>
      <c r="C130" s="19"/>
      <c r="D130" s="19"/>
      <c r="E130" s="19"/>
      <c r="F130" s="50"/>
      <c r="G130" s="19"/>
      <c r="H130" s="19"/>
      <c r="I130" s="19"/>
      <c r="J130" s="19"/>
      <c r="K130" s="19"/>
      <c r="L130" s="20"/>
      <c r="M130" s="6"/>
      <c r="N130" s="6"/>
      <c r="O130" s="6"/>
      <c r="P130" s="6"/>
      <c r="Q130" s="6"/>
    </row>
    <row r="131" spans="1:17" ht="15" customHeight="1">
      <c r="A131" s="18"/>
      <c r="B131" s="2"/>
      <c r="C131" s="58"/>
      <c r="D131" s="2"/>
      <c r="E131" s="2"/>
      <c r="F131" s="3"/>
      <c r="G131" s="57"/>
      <c r="H131" s="10"/>
      <c r="I131" s="10"/>
      <c r="J131" s="2"/>
      <c r="K131" s="2"/>
      <c r="L131" s="2"/>
    </row>
    <row r="132" spans="1:17" s="41" customFormat="1">
      <c r="A132" s="30" t="s">
        <v>401</v>
      </c>
      <c r="B132" s="42"/>
      <c r="C132" s="59"/>
      <c r="D132" s="42"/>
      <c r="E132" s="42"/>
      <c r="F132" s="51"/>
      <c r="G132" s="49">
        <f>SUM(G131:G131)</f>
        <v>0</v>
      </c>
      <c r="H132" s="49">
        <f>SUM(H131:H131)</f>
        <v>0</v>
      </c>
      <c r="I132" s="49">
        <f>SUM(I131:I131)</f>
        <v>0</v>
      </c>
      <c r="J132" s="42"/>
      <c r="K132" s="42"/>
      <c r="L132" s="45"/>
    </row>
  </sheetData>
  <autoFilter ref="A6:Q42"/>
  <sortState ref="A55:Q97">
    <sortCondition ref="C55:C97"/>
  </sortState>
  <mergeCells count="4">
    <mergeCell ref="A1:L1"/>
    <mergeCell ref="A2:L2"/>
    <mergeCell ref="A3:L3"/>
    <mergeCell ref="A4:L4"/>
  </mergeCells>
  <pageMargins left="0.55118110236220474" right="0.55118110236220474" top="0.74803149606299213" bottom="0.74803149606299213" header="0.31496062992125984" footer="0.31496062992125984"/>
  <pageSetup paperSize="9" scale="74" fitToHeight="10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S8"/>
  <sheetViews>
    <sheetView zoomScale="80" zoomScaleNormal="80" workbookViewId="0">
      <pane ySplit="4" topLeftCell="A5" activePane="bottomLeft" state="frozen"/>
      <selection activeCell="B1" sqref="B1"/>
      <selection pane="bottomLeft" activeCell="L7" sqref="L7"/>
    </sheetView>
  </sheetViews>
  <sheetFormatPr defaultRowHeight="15"/>
  <cols>
    <col min="1" max="1" width="6.42578125" style="17" customWidth="1"/>
    <col min="2" max="2" width="23" style="5" customWidth="1"/>
    <col min="3" max="3" width="18.42578125" style="5" customWidth="1"/>
    <col min="4" max="4" width="14.7109375" style="5" customWidth="1"/>
    <col min="5" max="5" width="21.140625" style="5" customWidth="1"/>
    <col min="6" max="6" width="20" style="5" customWidth="1"/>
    <col min="7" max="7" width="12.5703125" style="7" customWidth="1"/>
    <col min="8" max="8" width="14" style="5" customWidth="1"/>
    <col min="9" max="9" width="12.7109375" style="5" customWidth="1"/>
    <col min="10" max="10" width="16.42578125" style="5" customWidth="1"/>
    <col min="11" max="11" width="13.28515625" style="5" customWidth="1"/>
    <col min="12" max="12" width="15.85546875" style="5" customWidth="1"/>
    <col min="13" max="13" width="17.42578125" style="5" customWidth="1"/>
    <col min="14" max="14" width="21.140625" style="5" customWidth="1"/>
    <col min="15" max="15" width="11.140625" style="5" customWidth="1"/>
    <col min="16" max="16384" width="9.140625" style="5"/>
  </cols>
  <sheetData>
    <row r="1" spans="1:19" ht="41.25" customHeight="1">
      <c r="A1" s="110" t="s">
        <v>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9" ht="15.75">
      <c r="A2" s="111" t="s">
        <v>154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9" s="46" customFormat="1" ht="60.75" customHeight="1">
      <c r="A3" s="114" t="s">
        <v>406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</row>
    <row r="4" spans="1:19" s="7" customFormat="1" ht="90.75" customHeight="1">
      <c r="A4" s="16" t="s">
        <v>0</v>
      </c>
      <c r="B4" s="3" t="s">
        <v>410</v>
      </c>
      <c r="C4" s="3" t="s">
        <v>411</v>
      </c>
      <c r="D4" s="3" t="s">
        <v>412</v>
      </c>
      <c r="E4" s="60" t="s">
        <v>413</v>
      </c>
      <c r="F4" s="60" t="s">
        <v>414</v>
      </c>
      <c r="G4" s="60" t="s">
        <v>415</v>
      </c>
      <c r="H4" s="60" t="s">
        <v>416</v>
      </c>
      <c r="I4" s="60" t="s">
        <v>417</v>
      </c>
      <c r="J4" s="60" t="s">
        <v>418</v>
      </c>
      <c r="K4" s="60" t="s">
        <v>419</v>
      </c>
      <c r="L4" s="60" t="s">
        <v>420</v>
      </c>
      <c r="M4" s="61" t="s">
        <v>421</v>
      </c>
      <c r="N4" s="60" t="s">
        <v>422</v>
      </c>
      <c r="O4" s="60" t="s">
        <v>423</v>
      </c>
      <c r="P4" s="6"/>
      <c r="Q4" s="6"/>
      <c r="R4" s="6"/>
      <c r="S4" s="6"/>
    </row>
    <row r="5" spans="1:19" s="7" customFormat="1" ht="15" customHeight="1">
      <c r="A5" s="16">
        <v>1</v>
      </c>
      <c r="B5" s="3">
        <v>2</v>
      </c>
      <c r="C5" s="16">
        <v>3</v>
      </c>
      <c r="D5" s="3">
        <v>4</v>
      </c>
      <c r="E5" s="16">
        <v>5</v>
      </c>
      <c r="F5" s="3">
        <v>6</v>
      </c>
      <c r="G5" s="16">
        <v>7</v>
      </c>
      <c r="H5" s="3">
        <v>8</v>
      </c>
      <c r="I5" s="16">
        <v>9</v>
      </c>
      <c r="J5" s="3">
        <v>10</v>
      </c>
      <c r="K5" s="16">
        <v>11</v>
      </c>
      <c r="L5" s="3">
        <v>12</v>
      </c>
      <c r="M5" s="16">
        <v>13</v>
      </c>
      <c r="N5" s="3">
        <v>14</v>
      </c>
      <c r="O5" s="3">
        <v>15</v>
      </c>
      <c r="P5" s="6"/>
      <c r="Q5" s="6"/>
      <c r="R5" s="6"/>
      <c r="S5" s="6"/>
    </row>
    <row r="6" spans="1:19" ht="81" customHeight="1">
      <c r="A6" s="18" t="s">
        <v>407</v>
      </c>
      <c r="B6" s="2" t="s">
        <v>424</v>
      </c>
      <c r="C6" s="8" t="s">
        <v>122</v>
      </c>
      <c r="D6" s="8"/>
      <c r="E6" s="8" t="s">
        <v>425</v>
      </c>
      <c r="F6" s="8" t="s">
        <v>425</v>
      </c>
      <c r="G6" s="3">
        <v>4338007042</v>
      </c>
      <c r="H6" s="62" t="s">
        <v>427</v>
      </c>
      <c r="I6" s="62" t="s">
        <v>431</v>
      </c>
      <c r="J6" s="10"/>
      <c r="K6" s="2" t="s">
        <v>746</v>
      </c>
      <c r="L6" s="2">
        <v>6.5</v>
      </c>
      <c r="M6" s="10">
        <f>Итоги!B17</f>
        <v>219048.72</v>
      </c>
      <c r="N6" s="10">
        <f>Итоги!D17</f>
        <v>46822.15</v>
      </c>
      <c r="O6" s="2"/>
      <c r="P6" s="11"/>
      <c r="Q6" s="11"/>
      <c r="R6" s="11"/>
      <c r="S6" s="11"/>
    </row>
    <row r="7" spans="1:19" ht="54.75" customHeight="1">
      <c r="A7" s="18" t="s">
        <v>408</v>
      </c>
      <c r="B7" s="2" t="s">
        <v>428</v>
      </c>
      <c r="C7" s="8" t="s">
        <v>120</v>
      </c>
      <c r="D7" s="8"/>
      <c r="E7" s="8" t="s">
        <v>426</v>
      </c>
      <c r="F7" s="8" t="s">
        <v>426</v>
      </c>
      <c r="G7" s="3">
        <v>4338008293</v>
      </c>
      <c r="H7" s="62" t="s">
        <v>429</v>
      </c>
      <c r="I7" s="62" t="s">
        <v>430</v>
      </c>
      <c r="J7" s="10"/>
      <c r="K7" s="2" t="s">
        <v>747</v>
      </c>
      <c r="L7" s="2">
        <v>3.5</v>
      </c>
      <c r="M7" s="10">
        <f>Итоги!B25</f>
        <v>1288263.58</v>
      </c>
      <c r="N7" s="10">
        <f>Итоги!D25</f>
        <v>124422.16999999994</v>
      </c>
      <c r="O7" s="2"/>
      <c r="P7" s="11"/>
      <c r="Q7" s="11"/>
      <c r="R7" s="11"/>
      <c r="S7" s="11"/>
    </row>
    <row r="8" spans="1:19" ht="42" customHeight="1">
      <c r="A8" s="18" t="s">
        <v>409</v>
      </c>
      <c r="B8" s="2" t="s">
        <v>432</v>
      </c>
      <c r="C8" s="8"/>
      <c r="D8" s="8"/>
      <c r="E8" s="2"/>
      <c r="F8" s="2"/>
      <c r="G8" s="3"/>
      <c r="H8" s="62"/>
      <c r="I8" s="62"/>
      <c r="J8" s="10"/>
      <c r="K8" s="2"/>
      <c r="L8" s="2"/>
      <c r="M8" s="10">
        <f>Итоги!B4</f>
        <v>10504015.74</v>
      </c>
      <c r="N8" s="10">
        <f>Итоги!D4</f>
        <v>4972101.74</v>
      </c>
      <c r="O8" s="2"/>
      <c r="P8" s="11"/>
      <c r="Q8" s="11"/>
      <c r="R8" s="11"/>
      <c r="S8" s="11"/>
    </row>
  </sheetData>
  <autoFilter ref="A5:S8"/>
  <mergeCells count="3">
    <mergeCell ref="A1:N1"/>
    <mergeCell ref="A2:N2"/>
    <mergeCell ref="A3:N3"/>
  </mergeCells>
  <pageMargins left="0.55118110236220474" right="0.55118110236220474" top="0.74803149606299213" bottom="0.74803149606299213" header="0.31496062992125984" footer="0.31496062992125984"/>
  <pageSetup paperSize="9" scale="56" fitToHeight="10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A1:F31"/>
  <sheetViews>
    <sheetView tabSelected="1" topLeftCell="A16" workbookViewId="0">
      <selection activeCell="B18" sqref="B18"/>
    </sheetView>
  </sheetViews>
  <sheetFormatPr defaultRowHeight="15"/>
  <cols>
    <col min="1" max="1" width="54.7109375" style="64" customWidth="1"/>
    <col min="2" max="4" width="13.28515625" style="1" customWidth="1"/>
    <col min="5" max="5" width="12.42578125" bestFit="1" customWidth="1"/>
    <col min="6" max="6" width="10.7109375" bestFit="1" customWidth="1"/>
  </cols>
  <sheetData>
    <row r="1" spans="1:6">
      <c r="A1" s="115" t="s">
        <v>526</v>
      </c>
      <c r="B1" s="115"/>
      <c r="C1" s="115"/>
      <c r="D1" s="115"/>
    </row>
    <row r="3" spans="1:6" ht="30">
      <c r="B3" s="67" t="s">
        <v>435</v>
      </c>
      <c r="C3" s="67" t="s">
        <v>436</v>
      </c>
      <c r="D3" s="67" t="s">
        <v>157</v>
      </c>
    </row>
    <row r="4" spans="1:6" ht="29.25">
      <c r="A4" s="63" t="s">
        <v>161</v>
      </c>
      <c r="B4" s="69">
        <f>B5+B13</f>
        <v>10504015.74</v>
      </c>
      <c r="C4" s="69">
        <f>C5+C13</f>
        <v>5531914</v>
      </c>
      <c r="D4" s="69">
        <f>D5+D13</f>
        <v>4972101.74</v>
      </c>
    </row>
    <row r="5" spans="1:6" ht="30">
      <c r="A5" s="64" t="s">
        <v>155</v>
      </c>
      <c r="B5" s="1">
        <f>B6+B7+B8+B11+B12</f>
        <v>9564721.2300000004</v>
      </c>
      <c r="C5" s="1">
        <f>C6+C7+C8+C11+C12</f>
        <v>4982456.78</v>
      </c>
      <c r="D5" s="1">
        <f>D6+D7+D8+D11+D12</f>
        <v>4582264.45</v>
      </c>
    </row>
    <row r="6" spans="1:6">
      <c r="A6" s="64" t="s">
        <v>211</v>
      </c>
      <c r="B6" s="1">
        <f>'Казна недвижимое'!H54</f>
        <v>5917715.0800000001</v>
      </c>
      <c r="C6" s="70">
        <f>'Казна недвижимое'!I54</f>
        <v>4815656.78</v>
      </c>
      <c r="D6" s="1">
        <f>'Казна недвижимое'!J54</f>
        <v>1102058.3</v>
      </c>
      <c r="E6" s="1">
        <f>C6+C7+C8+C15</f>
        <v>5531914</v>
      </c>
      <c r="F6" s="1"/>
    </row>
    <row r="7" spans="1:6">
      <c r="A7" s="65" t="s">
        <v>244</v>
      </c>
      <c r="B7" s="1">
        <f>'Казна недвижимое'!H57</f>
        <v>0</v>
      </c>
      <c r="C7" s="70">
        <f>'Казна недвижимое'!I57</f>
        <v>0</v>
      </c>
      <c r="D7" s="1">
        <f>'Казна недвижимое'!J57</f>
        <v>0</v>
      </c>
      <c r="E7" s="1">
        <f>17109580.92-E6</f>
        <v>11577666.920000002</v>
      </c>
    </row>
    <row r="8" spans="1:6">
      <c r="A8" s="65" t="s">
        <v>251</v>
      </c>
      <c r="B8" s="1">
        <f>'Казна недвижимое'!H80</f>
        <v>454835.38</v>
      </c>
      <c r="C8" s="70">
        <f>'Казна недвижимое'!I80</f>
        <v>166800.00000000003</v>
      </c>
      <c r="D8" s="1">
        <f>'Казна недвижимое'!J80</f>
        <v>288035.38000000006</v>
      </c>
    </row>
    <row r="9" spans="1:6">
      <c r="A9" s="66" t="s">
        <v>260</v>
      </c>
      <c r="B9" s="70">
        <f>'Казна недвижимое'!H68</f>
        <v>148090.34000000003</v>
      </c>
      <c r="C9" s="70">
        <f>'Казна недвижимое'!I68</f>
        <v>146554.75000000003</v>
      </c>
      <c r="D9" s="1">
        <f>'Казна недвижимое'!J68</f>
        <v>1535.5900000000001</v>
      </c>
    </row>
    <row r="10" spans="1:6">
      <c r="A10" s="65" t="s">
        <v>261</v>
      </c>
      <c r="B10" s="70">
        <f>'Казна недвижимое'!H79</f>
        <v>306745.03999999998</v>
      </c>
      <c r="C10" s="70">
        <f>'Казна недвижимое'!I79</f>
        <v>20245.25</v>
      </c>
      <c r="D10" s="1">
        <f>'Казна недвижимое'!J79</f>
        <v>286499.79000000004</v>
      </c>
    </row>
    <row r="11" spans="1:6">
      <c r="A11" s="65" t="s">
        <v>276</v>
      </c>
      <c r="B11" s="70">
        <f>'Казна недвижимое'!H114</f>
        <v>3192151.77</v>
      </c>
      <c r="C11" s="70">
        <f>'Казна недвижимое'!I114</f>
        <v>0</v>
      </c>
      <c r="D11" s="1">
        <f>'Казна недвижимое'!J114</f>
        <v>3192151.77</v>
      </c>
    </row>
    <row r="12" spans="1:6">
      <c r="A12" s="64" t="s">
        <v>288</v>
      </c>
      <c r="B12" s="70">
        <f>'Казна недвижимое'!H135</f>
        <v>19</v>
      </c>
      <c r="C12" s="70">
        <f>'Казна недвижимое'!I135</f>
        <v>0</v>
      </c>
      <c r="D12" s="70">
        <f>'Казна недвижимое'!J135</f>
        <v>19</v>
      </c>
    </row>
    <row r="13" spans="1:6" ht="30">
      <c r="A13" s="64" t="s">
        <v>327</v>
      </c>
      <c r="B13" s="70">
        <f>B14+B15</f>
        <v>939294.51</v>
      </c>
      <c r="C13" s="70">
        <f>C14+C15</f>
        <v>549457.22000000009</v>
      </c>
      <c r="D13" s="1">
        <f>D14+D15</f>
        <v>389837.29</v>
      </c>
    </row>
    <row r="14" spans="1:6">
      <c r="A14" s="66" t="s">
        <v>329</v>
      </c>
      <c r="B14" s="70">
        <f>'Казна движимое'!G9</f>
        <v>0</v>
      </c>
      <c r="C14" s="70">
        <f>'Казна движимое'!H9</f>
        <v>0</v>
      </c>
      <c r="D14" s="1">
        <f>'Казна движимое'!I9</f>
        <v>0</v>
      </c>
    </row>
    <row r="15" spans="1:6">
      <c r="A15" s="65" t="s">
        <v>330</v>
      </c>
      <c r="B15" s="1">
        <f>'Казна движимое'!G30</f>
        <v>939294.51</v>
      </c>
      <c r="C15" s="70">
        <f>'Казна движимое'!H30</f>
        <v>549457.22000000009</v>
      </c>
      <c r="D15" s="1">
        <f>'Казна движимое'!I30</f>
        <v>389837.29</v>
      </c>
    </row>
    <row r="17" spans="1:5" ht="29.25">
      <c r="A17" s="63" t="s">
        <v>350</v>
      </c>
      <c r="B17" s="68">
        <f>B18</f>
        <v>219048.72</v>
      </c>
      <c r="C17" s="68">
        <f>C18</f>
        <v>172226.57</v>
      </c>
      <c r="D17" s="68">
        <f>D18</f>
        <v>46822.15</v>
      </c>
    </row>
    <row r="18" spans="1:5" ht="30">
      <c r="A18" s="64" t="s">
        <v>327</v>
      </c>
      <c r="B18" s="1">
        <f>SUM(B19:B23)</f>
        <v>219048.72</v>
      </c>
      <c r="C18" s="1">
        <f>SUM(C19:C23)</f>
        <v>172226.57</v>
      </c>
      <c r="D18" s="1">
        <f>SUM(D19:D23)</f>
        <v>46822.15</v>
      </c>
      <c r="E18" s="1"/>
    </row>
    <row r="19" spans="1:5">
      <c r="A19" s="66" t="s">
        <v>329</v>
      </c>
      <c r="B19" s="1">
        <f>'Админи движимое'!G9</f>
        <v>0</v>
      </c>
      <c r="C19" s="1">
        <f>'Админи движимое'!H9</f>
        <v>0</v>
      </c>
      <c r="D19" s="1">
        <f>'Админи движимое'!I9</f>
        <v>0</v>
      </c>
    </row>
    <row r="20" spans="1:5">
      <c r="A20" s="65" t="s">
        <v>330</v>
      </c>
      <c r="B20" s="1">
        <f>'Админи движимое'!G26</f>
        <v>172226.57</v>
      </c>
      <c r="C20" s="1">
        <f>'Админи движимое'!H26</f>
        <v>172226.57</v>
      </c>
      <c r="D20" s="1">
        <f>'Админи движимое'!I26</f>
        <v>0</v>
      </c>
    </row>
    <row r="21" spans="1:5" ht="30">
      <c r="A21" s="65" t="s">
        <v>351</v>
      </c>
      <c r="B21" s="1">
        <f>'Админи движимое'!G56</f>
        <v>31962.97</v>
      </c>
      <c r="C21" s="1">
        <f>'Админи движимое'!H56</f>
        <v>0</v>
      </c>
      <c r="D21" s="1">
        <f>'Админи движимое'!I56</f>
        <v>31962.97</v>
      </c>
    </row>
    <row r="22" spans="1:5" ht="30">
      <c r="A22" s="64" t="s">
        <v>579</v>
      </c>
      <c r="B22" s="1">
        <f>'Админи движимое'!G60</f>
        <v>0</v>
      </c>
      <c r="C22" s="1">
        <f>'Админи движимое'!H60</f>
        <v>0</v>
      </c>
      <c r="D22" s="1">
        <f>'Админи движимое'!I60</f>
        <v>0</v>
      </c>
    </row>
    <row r="23" spans="1:5" ht="30">
      <c r="A23" s="64" t="s">
        <v>580</v>
      </c>
      <c r="B23" s="1">
        <f>'Админи движимое'!G66</f>
        <v>14859.179999999998</v>
      </c>
      <c r="C23" s="1">
        <f>'Админи движимое'!H66</f>
        <v>0</v>
      </c>
      <c r="D23" s="1">
        <f>'Админи движимое'!I66</f>
        <v>14859.179999999998</v>
      </c>
    </row>
    <row r="25" spans="1:5" ht="29.25">
      <c r="A25" s="63" t="s">
        <v>405</v>
      </c>
      <c r="B25" s="68">
        <f>B27+B28</f>
        <v>1288263.58</v>
      </c>
      <c r="C25" s="68">
        <f>C27+C28</f>
        <v>1163841.4100000001</v>
      </c>
      <c r="D25" s="68">
        <f>D27+D28</f>
        <v>124422.16999999994</v>
      </c>
    </row>
    <row r="26" spans="1:5" ht="30">
      <c r="A26" s="64" t="s">
        <v>155</v>
      </c>
    </row>
    <row r="27" spans="1:5">
      <c r="A27" s="65" t="s">
        <v>402</v>
      </c>
      <c r="B27" s="1">
        <f>'ДК недвижимое'!H9</f>
        <v>704172.66</v>
      </c>
      <c r="C27" s="1">
        <f>'ДК недвижимое'!I9</f>
        <v>704172.66</v>
      </c>
      <c r="D27" s="1">
        <f>'ДК недвижимое'!J9</f>
        <v>0</v>
      </c>
    </row>
    <row r="28" spans="1:5" ht="21.75" customHeight="1">
      <c r="A28" s="64" t="s">
        <v>327</v>
      </c>
      <c r="B28" s="1">
        <f>B29+B30+B31</f>
        <v>584090.91999999993</v>
      </c>
      <c r="C28" s="1">
        <f>C29+C30+C31</f>
        <v>459668.75</v>
      </c>
      <c r="D28" s="1">
        <f>D29+D30+D31</f>
        <v>124422.16999999994</v>
      </c>
    </row>
    <row r="29" spans="1:5">
      <c r="A29" s="65" t="s">
        <v>328</v>
      </c>
      <c r="B29" s="1">
        <f>'ДК движимое'!G47</f>
        <v>459668.75</v>
      </c>
      <c r="C29" s="1">
        <f>'ДК движимое'!H47</f>
        <v>459668.75</v>
      </c>
      <c r="D29" s="1">
        <f>'ДК движимое'!I47</f>
        <v>0</v>
      </c>
    </row>
    <row r="30" spans="1:5" ht="30">
      <c r="A30" s="65" t="s">
        <v>434</v>
      </c>
      <c r="B30" s="1">
        <f>'ДК движимое'!G128</f>
        <v>124422.16999999994</v>
      </c>
      <c r="C30" s="1">
        <f>'ДК движимое'!H128</f>
        <v>0</v>
      </c>
      <c r="D30" s="1">
        <f>'ДК движимое'!I128</f>
        <v>124422.16999999994</v>
      </c>
    </row>
    <row r="31" spans="1:5" ht="30">
      <c r="A31" s="64" t="s">
        <v>577</v>
      </c>
      <c r="B31" s="1">
        <f>'ДК движимое'!G132</f>
        <v>0</v>
      </c>
      <c r="C31" s="1">
        <f>'ДК движимое'!H132</f>
        <v>0</v>
      </c>
      <c r="D31" s="1">
        <f>'ДК движимое'!I132</f>
        <v>0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8</vt:i4>
      </vt:variant>
    </vt:vector>
  </HeadingPairs>
  <TitlesOfParts>
    <vt:vector size="15" baseType="lpstr">
      <vt:lpstr>Казна недвижимое</vt:lpstr>
      <vt:lpstr>Казна движимое</vt:lpstr>
      <vt:lpstr>Админи движимое</vt:lpstr>
      <vt:lpstr>ДК недвижимое</vt:lpstr>
      <vt:lpstr>ДК движимое</vt:lpstr>
      <vt:lpstr>Предприятия</vt:lpstr>
      <vt:lpstr>Итоги</vt:lpstr>
      <vt:lpstr>Предприятия!OLE_LINK37</vt:lpstr>
      <vt:lpstr>'Админи движимое'!Заголовки_для_печати</vt:lpstr>
      <vt:lpstr>'ДК движимое'!Заголовки_для_печати</vt:lpstr>
      <vt:lpstr>'ДК недвижимое'!Заголовки_для_печати</vt:lpstr>
      <vt:lpstr>'Казна движимое'!Заголовки_для_печати</vt:lpstr>
      <vt:lpstr>'Казна недвижимое'!Заголовки_для_печати</vt:lpstr>
      <vt:lpstr>Предприятия!Заголовки_для_печати</vt:lpstr>
      <vt:lpstr>Итоги!Область_печати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Администрация</cp:lastModifiedBy>
  <cp:lastPrinted>2024-01-31T07:11:45Z</cp:lastPrinted>
  <dcterms:created xsi:type="dcterms:W3CDTF">2015-03-13T07:08:52Z</dcterms:created>
  <dcterms:modified xsi:type="dcterms:W3CDTF">2024-07-08T08:34:02Z</dcterms:modified>
</cp:coreProperties>
</file>